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christopher.davies\Downloads\"/>
    </mc:Choice>
  </mc:AlternateContent>
  <xr:revisionPtr revIDLastSave="0" documentId="13_ncr:1_{15006D13-FC99-4918-B3D3-7E5EFD39A4A9}" xr6:coauthVersionLast="45" xr6:coauthVersionMax="46" xr10:uidLastSave="{00000000-0000-0000-0000-000000000000}"/>
  <bookViews>
    <workbookView xWindow="-120" yWindow="-120" windowWidth="29040" windowHeight="15840" xr2:uid="{84AE217C-3FC2-214C-96C0-4AD91C4A9255}"/>
  </bookViews>
  <sheets>
    <sheet name="RCA Cases" sheetId="1" r:id="rId1"/>
    <sheet name="User Guide" sheetId="2" r:id="rId2"/>
  </sheets>
  <definedNames>
    <definedName name="_xlnm._FilterDatabase" localSheetId="0" hidden="1">'RCA Cases'!$A$33:$G$240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9" i="1" l="1"/>
  <c r="H29" i="1" s="1"/>
  <c r="H30" i="1"/>
  <c r="I8" i="1"/>
  <c r="I9" i="1"/>
  <c r="I4" i="1"/>
  <c r="T10" i="1"/>
  <c r="I10" i="1" s="1"/>
  <c r="T9" i="1"/>
  <c r="T8" i="1"/>
  <c r="T7" i="1"/>
  <c r="I7" i="1" s="1"/>
  <c r="T6" i="1"/>
  <c r="I6" i="1" s="1"/>
  <c r="T5" i="1"/>
  <c r="I5" i="1" s="1"/>
  <c r="T4" i="1"/>
  <c r="S10" i="1"/>
  <c r="S9" i="1"/>
  <c r="S8" i="1"/>
  <c r="S7" i="1"/>
  <c r="S6" i="1"/>
  <c r="S5" i="1"/>
  <c r="S4" i="1"/>
  <c r="F35" i="1"/>
  <c r="C4" i="1" s="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71" i="1"/>
  <c r="F72" i="1"/>
  <c r="F73" i="1"/>
  <c r="F74" i="1"/>
  <c r="F75" i="1"/>
  <c r="F76" i="1"/>
  <c r="F77" i="1"/>
  <c r="F78" i="1"/>
  <c r="F79" i="1"/>
  <c r="F80" i="1"/>
  <c r="F81" i="1"/>
  <c r="F82" i="1"/>
  <c r="F83" i="1"/>
  <c r="F84" i="1"/>
  <c r="F85" i="1"/>
  <c r="F86" i="1"/>
  <c r="F87" i="1"/>
  <c r="F88" i="1"/>
  <c r="F89" i="1"/>
  <c r="F90" i="1"/>
  <c r="F91" i="1"/>
  <c r="F92" i="1"/>
  <c r="F93" i="1"/>
  <c r="F94" i="1"/>
  <c r="F95" i="1"/>
  <c r="F96" i="1"/>
  <c r="F97" i="1"/>
  <c r="F98" i="1"/>
  <c r="F99" i="1"/>
  <c r="F100" i="1"/>
  <c r="F101" i="1"/>
  <c r="F102" i="1"/>
  <c r="F103" i="1"/>
  <c r="F104" i="1"/>
  <c r="F105" i="1"/>
  <c r="F106" i="1"/>
  <c r="F107" i="1"/>
  <c r="F108" i="1"/>
  <c r="F109" i="1"/>
  <c r="F110" i="1"/>
  <c r="F111" i="1"/>
  <c r="F112" i="1"/>
  <c r="F113" i="1"/>
  <c r="F114" i="1"/>
  <c r="F115" i="1"/>
  <c r="F116" i="1"/>
  <c r="F117" i="1"/>
  <c r="F118" i="1"/>
  <c r="F119" i="1"/>
  <c r="F120" i="1"/>
  <c r="F121" i="1"/>
  <c r="F122" i="1"/>
  <c r="F123" i="1"/>
  <c r="F124" i="1"/>
  <c r="F125" i="1"/>
  <c r="F126" i="1"/>
  <c r="F127" i="1"/>
  <c r="F128" i="1"/>
  <c r="F129" i="1"/>
  <c r="F130" i="1"/>
  <c r="F131" i="1"/>
  <c r="F132" i="1"/>
  <c r="F133" i="1"/>
  <c r="F134" i="1"/>
  <c r="F135" i="1"/>
  <c r="F136" i="1"/>
  <c r="F137" i="1"/>
  <c r="F138" i="1"/>
  <c r="F139" i="1"/>
  <c r="F140" i="1"/>
  <c r="F141" i="1"/>
  <c r="F142" i="1"/>
  <c r="F143" i="1"/>
  <c r="F144" i="1"/>
  <c r="F145" i="1"/>
  <c r="F146" i="1"/>
  <c r="F147" i="1"/>
  <c r="F148" i="1"/>
  <c r="F149" i="1"/>
  <c r="F150" i="1"/>
  <c r="F151" i="1"/>
  <c r="F152" i="1"/>
  <c r="F153" i="1"/>
  <c r="F154" i="1"/>
  <c r="F155" i="1"/>
  <c r="F156" i="1"/>
  <c r="F157" i="1"/>
  <c r="F158" i="1"/>
  <c r="F159" i="1"/>
  <c r="F160" i="1"/>
  <c r="F161" i="1"/>
  <c r="F162" i="1"/>
  <c r="F163" i="1"/>
  <c r="F164" i="1"/>
  <c r="F165" i="1"/>
  <c r="F166" i="1"/>
  <c r="F167" i="1"/>
  <c r="F168" i="1"/>
  <c r="F169" i="1"/>
  <c r="F170" i="1"/>
  <c r="F171" i="1"/>
  <c r="F172" i="1"/>
  <c r="F173" i="1"/>
  <c r="F174" i="1"/>
  <c r="F175" i="1"/>
  <c r="F176" i="1"/>
  <c r="F177" i="1"/>
  <c r="F178" i="1"/>
  <c r="F179" i="1"/>
  <c r="F180" i="1"/>
  <c r="F181" i="1"/>
  <c r="F182" i="1"/>
  <c r="F183" i="1"/>
  <c r="F184" i="1"/>
  <c r="F185" i="1"/>
  <c r="F186" i="1"/>
  <c r="F187" i="1"/>
  <c r="F188" i="1"/>
  <c r="F189" i="1"/>
  <c r="F190" i="1"/>
  <c r="F191" i="1"/>
  <c r="F192" i="1"/>
  <c r="F193" i="1"/>
  <c r="F194" i="1"/>
  <c r="F195" i="1"/>
  <c r="F196" i="1"/>
  <c r="F197" i="1"/>
  <c r="F198" i="1"/>
  <c r="F199" i="1"/>
  <c r="F200" i="1"/>
  <c r="F201" i="1"/>
  <c r="F202" i="1"/>
  <c r="F203" i="1"/>
  <c r="F204" i="1"/>
  <c r="F205" i="1"/>
  <c r="F206" i="1"/>
  <c r="F207" i="1"/>
  <c r="F208" i="1"/>
  <c r="F209" i="1"/>
  <c r="F210" i="1"/>
  <c r="F211" i="1"/>
  <c r="F212" i="1"/>
  <c r="F213" i="1"/>
  <c r="F214" i="1"/>
  <c r="F215" i="1"/>
  <c r="F216" i="1"/>
  <c r="F217" i="1"/>
  <c r="F218" i="1"/>
  <c r="F219" i="1"/>
  <c r="F220" i="1"/>
  <c r="F221" i="1"/>
  <c r="F222" i="1"/>
  <c r="F223" i="1"/>
  <c r="F224" i="1"/>
  <c r="F225" i="1"/>
  <c r="F226" i="1"/>
  <c r="F227" i="1"/>
  <c r="F228" i="1"/>
  <c r="F229" i="1"/>
  <c r="F230" i="1"/>
  <c r="F231" i="1"/>
  <c r="F232" i="1"/>
  <c r="F233" i="1"/>
  <c r="F234" i="1"/>
  <c r="F235" i="1"/>
  <c r="F236" i="1"/>
  <c r="F237" i="1"/>
  <c r="F238" i="1"/>
  <c r="F239" i="1"/>
  <c r="F240" i="1"/>
  <c r="F34" i="1"/>
  <c r="R8" i="1"/>
  <c r="R4" i="1"/>
  <c r="D4" i="1"/>
  <c r="D5" i="1"/>
  <c r="D6" i="1"/>
  <c r="D7" i="1"/>
  <c r="D8" i="1"/>
  <c r="D9" i="1"/>
  <c r="D10" i="1"/>
  <c r="D11" i="1"/>
  <c r="D12" i="1"/>
  <c r="D13" i="1"/>
  <c r="D14" i="1"/>
  <c r="D15" i="1"/>
  <c r="D16" i="1"/>
  <c r="D17" i="1"/>
  <c r="D18" i="1"/>
  <c r="D19" i="1"/>
  <c r="D20" i="1"/>
  <c r="D21" i="1"/>
  <c r="D22" i="1"/>
  <c r="D23" i="1"/>
  <c r="D24" i="1"/>
  <c r="D25" i="1"/>
  <c r="D26" i="1"/>
  <c r="D27" i="1"/>
  <c r="R5" i="1"/>
  <c r="R6" i="1"/>
  <c r="R7" i="1"/>
  <c r="R9" i="1"/>
  <c r="R10" i="1"/>
  <c r="D242" i="1"/>
  <c r="C27" i="1"/>
  <c r="C26" i="1"/>
  <c r="C24" i="1"/>
  <c r="C23" i="1"/>
  <c r="C22" i="1"/>
  <c r="C21" i="1"/>
  <c r="C18" i="1"/>
  <c r="C16" i="1"/>
  <c r="C12" i="1"/>
  <c r="C10" i="1"/>
  <c r="C6" i="1"/>
  <c r="C8" i="1"/>
  <c r="C14" i="1"/>
  <c r="C7" i="1"/>
  <c r="C17" i="1"/>
  <c r="C15" i="1"/>
  <c r="C20" i="1"/>
  <c r="C13" i="1"/>
  <c r="D241" i="1"/>
  <c r="B5" i="1"/>
  <c r="B6" i="1"/>
  <c r="B7" i="1"/>
  <c r="B8" i="1"/>
  <c r="B9" i="1"/>
  <c r="B10" i="1"/>
  <c r="B11" i="1"/>
  <c r="B12" i="1"/>
  <c r="B13" i="1"/>
  <c r="B14" i="1"/>
  <c r="B15" i="1"/>
  <c r="B16" i="1"/>
  <c r="B17" i="1"/>
  <c r="B18" i="1"/>
  <c r="B19" i="1"/>
  <c r="B20" i="1"/>
  <c r="B21" i="1"/>
  <c r="B22" i="1"/>
  <c r="B23" i="1"/>
  <c r="B24" i="1"/>
  <c r="B25" i="1"/>
  <c r="B26" i="1"/>
  <c r="B27" i="1"/>
  <c r="B4" i="1"/>
  <c r="C11" i="1"/>
  <c r="C19" i="1"/>
  <c r="C5" i="1"/>
  <c r="C9" i="1"/>
  <c r="C25" i="1"/>
  <c r="I29" i="1" l="1"/>
  <c r="O3" i="1"/>
  <c r="O4" i="1" a="1"/>
  <c r="O4"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<sst xmlns="http://schemas.openxmlformats.org/spreadsheetml/2006/main" count="87" uniqueCount="70">
  <si>
    <t>RCA Cases</t>
  </si>
  <si>
    <t>Scale controls:</t>
  </si>
  <si>
    <t>Curriculum Topics</t>
  </si>
  <si>
    <t>Number recorded</t>
  </si>
  <si>
    <t>Best rating</t>
  </si>
  <si>
    <t>No selected to submit</t>
  </si>
  <si>
    <t>Mandatory Cases</t>
  </si>
  <si>
    <t>Required</t>
  </si>
  <si>
    <t>Selected</t>
  </si>
  <si>
    <t>Minimum value</t>
  </si>
  <si>
    <t>1st criteria</t>
  </si>
  <si>
    <t>2nd criteria</t>
  </si>
  <si>
    <t>Data validation</t>
  </si>
  <si>
    <t>Allergy and immunology</t>
  </si>
  <si>
    <t>Child aged 16 years or younger</t>
  </si>
  <si>
    <t>Median value</t>
  </si>
  <si>
    <t>Yes</t>
  </si>
  <si>
    <t>Cardiovascular health</t>
  </si>
  <si>
    <t xml:space="preserve">Older adult (over 65 years) </t>
  </si>
  <si>
    <t>No</t>
  </si>
  <si>
    <t>Dermatology</t>
  </si>
  <si>
    <t>Acute problem that needs urgent investigation or referral</t>
  </si>
  <si>
    <t>Ear, nose and throat (ENT)</t>
  </si>
  <si>
    <t>Maternal and reproductive health</t>
  </si>
  <si>
    <t>Eyes and vision</t>
  </si>
  <si>
    <t>Mental health</t>
  </si>
  <si>
    <t>Gastroenterology</t>
  </si>
  <si>
    <t>Long term (e.g. cancer/multimorbidity/disability)</t>
  </si>
  <si>
    <t>Genomic medicine</t>
  </si>
  <si>
    <t>Clinical examination</t>
  </si>
  <si>
    <t>Gynaecology and breast</t>
  </si>
  <si>
    <t>Haematology</t>
  </si>
  <si>
    <t>Infectious disease and travel health</t>
  </si>
  <si>
    <t>Kidney and urology</t>
  </si>
  <si>
    <t>Metabolic problems and endocrinology</t>
  </si>
  <si>
    <t>Musculoskeletal health</t>
  </si>
  <si>
    <t>Neurodevelopmental disorders, intellectual and social disability</t>
  </si>
  <si>
    <t>Neurology</t>
  </si>
  <si>
    <t>Other</t>
  </si>
  <si>
    <t>People at the end of life</t>
  </si>
  <si>
    <t>People with long-term conditions (including cancer)</t>
  </si>
  <si>
    <t>Population health</t>
  </si>
  <si>
    <t>Reproductive health and maternity</t>
  </si>
  <si>
    <t>Respiratory health</t>
  </si>
  <si>
    <t>Sexual health</t>
  </si>
  <si>
    <t>Smoking, alcohol and substance misuse</t>
  </si>
  <si>
    <t>Total number of cases selected</t>
  </si>
  <si>
    <t>Average rating</t>
  </si>
  <si>
    <t>Submittable?</t>
  </si>
  <si>
    <t>Lowest percentage score selected</t>
  </si>
  <si>
    <t>Cases</t>
  </si>
  <si>
    <t>Title</t>
  </si>
  <si>
    <t>Mandatory case type</t>
  </si>
  <si>
    <t>Curriculum area</t>
  </si>
  <si>
    <t>Selected to submit?</t>
  </si>
  <si>
    <t>% Score</t>
  </si>
  <si>
    <t>Scoring sheet link</t>
  </si>
  <si>
    <t>Rating (out of 54)</t>
  </si>
  <si>
    <t>Example case 1</t>
  </si>
  <si>
    <t>Example case 2</t>
  </si>
  <si>
    <t>Ignore anything right of here - it’s to generate the data needed for the sheet to work!</t>
  </si>
  <si>
    <t>Average selected rating:</t>
  </si>
  <si>
    <t>Lowest selected rating:</t>
  </si>
  <si>
    <t>Example case 3</t>
  </si>
  <si>
    <t>3rd criteria</t>
  </si>
  <si>
    <t>Other mandatory criteria (one per box)</t>
  </si>
  <si>
    <t>Am I ready?</t>
  </si>
  <si>
    <t>See User Guide below for more information on how to use</t>
  </si>
  <si>
    <t>Contact me</t>
  </si>
  <si>
    <t>BVTS Marking 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</si>
</sst>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2"/>
      <color theme="1"/>
      <name val="Calibri"/>
      <family val="2"/>
      <scheme val="minor"/>
    </font>
    <font>
      <b/>
      <sz val="12"/>
      <color theme="1"/>
      <name val="Calibri"/>
      <family val="2"/>
      <scheme val="minor"/>
    </font>
    <font>
      <sz val="12"/>
      <color theme="1"/>
      <name val="Calibri"/>
      <family val="2"/>
    </font>
    <font>
      <b/>
      <u/>
      <sz val="18"/>
      <color theme="1"/>
      <name val="Calibri"/>
      <family val="2"/>
      <scheme val="minor"/>
    </font>
    <font>
      <b/>
      <sz val="14"/>
      <color theme="1"/>
      <name val="Calibri"/>
      <family val="2"/>
      <scheme val="minor"/>
    </font>
    <font>
      <b/>
      <sz val="11"/>
      <color theme="1"/>
      <name val="Calibri"/>
      <family val="2"/>
      <scheme val="minor"/>
    </font>
    <font>
      <i/>
      <sz val="12"/>
      <color theme="1"/>
      <name val="Calibri"/>
      <family val="2"/>
      <scheme val="minor"/>
    </font>
    <font>
      <b/>
      <sz val="16"/>
      <color theme="1"/>
      <name val="Calibri"/>
      <family val="2"/>
      <scheme val="minor"/>
    </font>
    <font>
      <sz val="14"/>
      <color theme="1"/>
      <name val="Calibri"/>
      <family val="2"/>
      <scheme val="minor"/>
    </font>
    <font>
      <sz val="11"/>
      <color theme="1"/>
      <name val="Calibri"/>
      <family val="2"/>
      <scheme val="minor"/>
    </font>
    <font>
      <sz val="11"/>
      <color rgb="FF000000"/>
      <name val="Calibri"/>
      <family val="2"/>
      <scheme val="minor"/>
    </font>
    <font>
      <sz val="14"/>
      <color rgb="FF444444"/>
      <name val="Calibri"/>
      <family val="2"/>
      <charset val="1"/>
    </font>
    <font>
      <u/>
      <sz val="12"/>
      <color theme="10"/>
      <name val="Calibri"/>
      <family val="2"/>
      <scheme val="minor"/>
    </font>
    <font>
      <b/>
      <u/>
      <sz val="12"/>
      <color theme="10"/>
      <name val="Calibri"/>
      <family val="2"/>
      <scheme val="minor"/>
    </font>
    <font>
      <sz val="16"/>
      <color theme="1"/>
      <name val="Calibri"/>
      <family val="2"/>
      <scheme val="minor"/>
    </font>
    <font>
      <b/>
      <u/>
      <sz val="16"/>
      <color theme="10"/>
      <name val="Calibri"/>
      <family val="2"/>
      <scheme val="minor"/>
    </font>
  </fonts>
  <fills count="5">
    <fill>
      <patternFill patternType="none"/>
    </fill>
    <fill>
      <patternFill patternType="gray125"/>
    </fill>
    <fill>
      <patternFill patternType="solid">
        <fgColor rgb="FFFFFF00"/>
        <bgColor indexed="64"/>
      </patternFill>
    </fill>
    <fill>
      <patternFill patternType="solid">
        <fgColor theme="0" tint="-0.249977111117893"/>
        <bgColor indexed="64"/>
      </patternFill>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0" fontId="12" fillId="0" borderId="0" applyNumberFormat="0" applyFill="0" applyBorder="0" applyAlignment="0" applyProtection="0"/>
  </cellStyleXfs>
  <cellXfs count="37">
    <xf numFmtId="0" fontId="0" fillId="0" borderId="0" xfId="0"/>
    <xf numFmtId="0" fontId="1" fillId="0" borderId="0" xfId="0" applyFont="1"/>
    <xf numFmtId="0" fontId="3" fillId="0" borderId="0" xfId="0" applyFont="1"/>
    <xf numFmtId="0" fontId="1" fillId="0" borderId="1" xfId="0" applyFont="1" applyBorder="1"/>
    <xf numFmtId="0" fontId="0" fillId="0" borderId="1" xfId="0" applyBorder="1"/>
    <xf numFmtId="0" fontId="4" fillId="0" borderId="1" xfId="0" applyFont="1" applyBorder="1"/>
    <xf numFmtId="0" fontId="0" fillId="0" borderId="1" xfId="0" applyFont="1" applyBorder="1"/>
    <xf numFmtId="0" fontId="6" fillId="0" borderId="1" xfId="0" applyFont="1" applyBorder="1"/>
    <xf numFmtId="0" fontId="5" fillId="0" borderId="1" xfId="0" applyFont="1" applyBorder="1"/>
    <xf numFmtId="0" fontId="2" fillId="0" borderId="1" xfId="0" applyFont="1" applyBorder="1"/>
    <xf numFmtId="0" fontId="4" fillId="0" borderId="1" xfId="0" applyFont="1" applyFill="1" applyBorder="1"/>
    <xf numFmtId="0" fontId="7" fillId="0" borderId="0" xfId="0" applyFont="1"/>
    <xf numFmtId="10" fontId="0" fillId="0" borderId="1" xfId="0" applyNumberFormat="1" applyBorder="1"/>
    <xf numFmtId="10" fontId="0" fillId="0" borderId="1" xfId="0" applyNumberFormat="1" applyFill="1" applyBorder="1"/>
    <xf numFmtId="0" fontId="0" fillId="0" borderId="0" xfId="0" applyFont="1"/>
    <xf numFmtId="10" fontId="8" fillId="0" borderId="1" xfId="0" applyNumberFormat="1" applyFont="1" applyBorder="1"/>
    <xf numFmtId="0" fontId="0" fillId="0" borderId="1" xfId="0" applyFill="1" applyBorder="1"/>
    <xf numFmtId="10" fontId="8" fillId="0" borderId="1" xfId="0" applyNumberFormat="1" applyFont="1" applyBorder="1" applyAlignment="1"/>
    <xf numFmtId="0" fontId="0" fillId="0" borderId="2" xfId="0" applyFill="1" applyBorder="1"/>
    <xf numFmtId="0" fontId="11" fillId="0" borderId="3" xfId="0" quotePrefix="1" applyFont="1" applyBorder="1" applyAlignment="1">
      <alignment wrapText="1"/>
    </xf>
    <xf numFmtId="0" fontId="1" fillId="0" borderId="4" xfId="0" applyFont="1" applyBorder="1"/>
    <xf numFmtId="0" fontId="10" fillId="0" borderId="1" xfId="0" applyFont="1" applyBorder="1"/>
    <xf numFmtId="0" fontId="9" fillId="0" borderId="1" xfId="0" applyFont="1" applyBorder="1"/>
    <xf numFmtId="0" fontId="1" fillId="0" borderId="1" xfId="0" applyFont="1" applyFill="1" applyBorder="1"/>
    <xf numFmtId="0" fontId="0" fillId="0" borderId="1" xfId="0" applyBorder="1" applyAlignment="1">
      <alignment horizontal="left"/>
    </xf>
    <xf numFmtId="0" fontId="13" fillId="2" borderId="1" xfId="1" applyFont="1" applyFill="1" applyBorder="1"/>
    <xf numFmtId="0" fontId="1" fillId="3" borderId="0" xfId="0" applyFont="1" applyFill="1"/>
    <xf numFmtId="0" fontId="0" fillId="3" borderId="0" xfId="0" applyFill="1"/>
    <xf numFmtId="0" fontId="4" fillId="0" borderId="0" xfId="0" applyFont="1" applyBorder="1"/>
    <xf numFmtId="0" fontId="8" fillId="0" borderId="0" xfId="0" applyFont="1" applyBorder="1"/>
    <xf numFmtId="0" fontId="14" fillId="0" borderId="0" xfId="0" applyFont="1"/>
    <xf numFmtId="0" fontId="8" fillId="4" borderId="1" xfId="0" applyFont="1" applyFill="1" applyBorder="1"/>
    <xf numFmtId="0" fontId="1" fillId="0" borderId="1" xfId="0" applyFont="1" applyBorder="1" applyAlignment="1">
      <alignment horizontal="center"/>
    </xf>
    <xf numFmtId="0" fontId="4" fillId="0" borderId="1" xfId="0" applyFont="1" applyBorder="1" applyAlignment="1">
      <alignment horizontal="center"/>
    </xf>
    <xf numFmtId="0" fontId="15" fillId="2" borderId="5" xfId="1" applyFont="1" applyFill="1" applyBorder="1" applyAlignment="1">
      <alignment horizontal="center"/>
    </xf>
    <xf numFmtId="0" fontId="15" fillId="2" borderId="6" xfId="1" applyFont="1" applyFill="1" applyBorder="1" applyAlignment="1">
      <alignment horizontal="center"/>
    </xf>
    <xf numFmtId="0" fontId="15" fillId="2" borderId="7" xfId="1" applyFont="1" applyFill="1" applyBorder="1" applyAlignment="1">
      <alignment horizontal="center"/>
    </xf>
  </cellXfs>
  <cellStyles count="2">
    <cellStyle name="Hyperlink" xfId="1" builtinId="8"/>
    <cellStyle name="Normal" xfId="0" builtinId="0"/>
  </cellStyles>
  <dxfs count="5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13</xdr:col>
      <xdr:colOff>609600</xdr:colOff>
      <xdr:row>34</xdr:row>
      <xdr:rowOff>152400</xdr:rowOff>
    </xdr:to>
    <xdr:sp macro="" textlink="">
      <xdr:nvSpPr>
        <xdr:cNvPr id="2" name="TextBox 1">
          <a:extLst>
            <a:ext uri="{FF2B5EF4-FFF2-40B4-BE49-F238E27FC236}">
              <a16:creationId xmlns:a16="http://schemas.microsoft.com/office/drawing/2014/main" id="{CF403028-9EFB-435B-88B1-4AC86BD2C3B4}"/>
            </a:ext>
          </a:extLst>
        </xdr:cNvPr>
        <xdr:cNvSpPr txBox="1"/>
      </xdr:nvSpPr>
      <xdr:spPr>
        <a:xfrm>
          <a:off x="0" y="0"/>
          <a:ext cx="9525000" cy="69532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400" b="1" u="sng">
              <a:solidFill>
                <a:schemeClr val="dk1"/>
              </a:solidFill>
              <a:effectLst/>
              <a:latin typeface="+mn-lt"/>
              <a:ea typeface="+mn-ea"/>
              <a:cs typeface="+mn-cs"/>
            </a:rPr>
            <a:t>RCA Spreadsheet – User Guide</a:t>
          </a:r>
        </a:p>
        <a:p>
          <a:r>
            <a:rPr lang="en-GB" sz="1400">
              <a:solidFill>
                <a:schemeClr val="dk1"/>
              </a:solidFill>
              <a:effectLst/>
              <a:latin typeface="+mn-lt"/>
              <a:ea typeface="+mn-ea"/>
              <a:cs typeface="+mn-cs"/>
            </a:rPr>
            <a:t>This is the spreadsheet I used to select cases for my RCA examination, which I recently passed. It gave a good overview of the areas I had and the areas I needed to focus my recordings on.</a:t>
          </a:r>
        </a:p>
        <a:p>
          <a:r>
            <a:rPr lang="en-GB" sz="1800" b="1">
              <a:solidFill>
                <a:schemeClr val="dk1"/>
              </a:solidFill>
              <a:effectLst/>
              <a:latin typeface="+mn-lt"/>
              <a:ea typeface="+mn-ea"/>
              <a:cs typeface="+mn-cs"/>
            </a:rPr>
            <a:t>Adding case details</a:t>
          </a:r>
        </a:p>
        <a:p>
          <a:r>
            <a:rPr lang="en-GB" sz="1400">
              <a:solidFill>
                <a:schemeClr val="dk1"/>
              </a:solidFill>
              <a:effectLst/>
              <a:latin typeface="+mn-lt"/>
              <a:ea typeface="+mn-ea"/>
              <a:cs typeface="+mn-cs"/>
            </a:rPr>
            <a:t>From the </a:t>
          </a:r>
          <a:r>
            <a:rPr lang="en-GB" sz="1400" b="1">
              <a:solidFill>
                <a:schemeClr val="dk1"/>
              </a:solidFill>
              <a:effectLst/>
              <a:latin typeface="+mn-lt"/>
              <a:ea typeface="+mn-ea"/>
              <a:cs typeface="+mn-cs"/>
            </a:rPr>
            <a:t>Cases</a:t>
          </a:r>
          <a:r>
            <a:rPr lang="en-GB" sz="1400">
              <a:solidFill>
                <a:schemeClr val="dk1"/>
              </a:solidFill>
              <a:effectLst/>
              <a:latin typeface="+mn-lt"/>
              <a:ea typeface="+mn-ea"/>
              <a:cs typeface="+mn-cs"/>
            </a:rPr>
            <a:t> section, you can record the title of the case you have recorded in the </a:t>
          </a:r>
          <a:r>
            <a:rPr lang="en-GB" sz="1400" u="sng">
              <a:solidFill>
                <a:schemeClr val="dk1"/>
              </a:solidFill>
              <a:effectLst/>
              <a:latin typeface="+mn-lt"/>
              <a:ea typeface="+mn-ea"/>
              <a:cs typeface="+mn-cs"/>
            </a:rPr>
            <a:t>A column</a:t>
          </a:r>
          <a:r>
            <a:rPr lang="en-GB" sz="1400">
              <a:solidFill>
                <a:schemeClr val="dk1"/>
              </a:solidFill>
              <a:effectLst/>
              <a:latin typeface="+mn-lt"/>
              <a:ea typeface="+mn-ea"/>
              <a:cs typeface="+mn-cs"/>
            </a:rPr>
            <a:t>. The first few rows, </a:t>
          </a:r>
          <a:r>
            <a:rPr lang="en-GB" sz="1400" u="sng">
              <a:solidFill>
                <a:schemeClr val="dk1"/>
              </a:solidFill>
              <a:effectLst/>
              <a:latin typeface="+mn-lt"/>
              <a:ea typeface="+mn-ea"/>
              <a:cs typeface="+mn-cs"/>
            </a:rPr>
            <a:t>A34-36</a:t>
          </a:r>
          <a:r>
            <a:rPr lang="en-GB" sz="1400">
              <a:solidFill>
                <a:schemeClr val="dk1"/>
              </a:solidFill>
              <a:effectLst/>
              <a:latin typeface="+mn-lt"/>
              <a:ea typeface="+mn-ea"/>
              <a:cs typeface="+mn-cs"/>
            </a:rPr>
            <a:t>, have example cases that you can delete when you’re happy with how the spreadsheet works.</a:t>
          </a:r>
        </a:p>
        <a:p>
          <a:r>
            <a:rPr lang="en-GB" sz="1400">
              <a:solidFill>
                <a:schemeClr val="dk1"/>
              </a:solidFill>
              <a:effectLst/>
              <a:latin typeface="+mn-lt"/>
              <a:ea typeface="+mn-ea"/>
              <a:cs typeface="+mn-cs"/>
            </a:rPr>
            <a:t>The next column across (the </a:t>
          </a:r>
          <a:r>
            <a:rPr lang="en-GB" sz="1400" u="sng">
              <a:solidFill>
                <a:schemeClr val="dk1"/>
              </a:solidFill>
              <a:effectLst/>
              <a:latin typeface="+mn-lt"/>
              <a:ea typeface="+mn-ea"/>
              <a:cs typeface="+mn-cs"/>
            </a:rPr>
            <a:t>B column</a:t>
          </a:r>
          <a:r>
            <a:rPr lang="en-GB" sz="1400">
              <a:solidFill>
                <a:schemeClr val="dk1"/>
              </a:solidFill>
              <a:effectLst/>
              <a:latin typeface="+mn-lt"/>
              <a:ea typeface="+mn-ea"/>
              <a:cs typeface="+mn-cs"/>
            </a:rPr>
            <a:t>) allows recording of the first mandatory criterion.</a:t>
          </a:r>
        </a:p>
        <a:p>
          <a:r>
            <a:rPr lang="en-GB" sz="1400">
              <a:solidFill>
                <a:schemeClr val="dk1"/>
              </a:solidFill>
              <a:effectLst/>
              <a:latin typeface="+mn-lt"/>
              <a:ea typeface="+mn-ea"/>
              <a:cs typeface="+mn-cs"/>
            </a:rPr>
            <a:t>The </a:t>
          </a:r>
          <a:r>
            <a:rPr lang="en-GB" sz="1400" u="sng">
              <a:solidFill>
                <a:schemeClr val="dk1"/>
              </a:solidFill>
              <a:effectLst/>
              <a:latin typeface="+mn-lt"/>
              <a:ea typeface="+mn-ea"/>
              <a:cs typeface="+mn-cs"/>
            </a:rPr>
            <a:t>C column</a:t>
          </a:r>
          <a:r>
            <a:rPr lang="en-GB" sz="1400">
              <a:solidFill>
                <a:schemeClr val="dk1"/>
              </a:solidFill>
              <a:effectLst/>
              <a:latin typeface="+mn-lt"/>
              <a:ea typeface="+mn-ea"/>
              <a:cs typeface="+mn-cs"/>
            </a:rPr>
            <a:t> allows recording of the curriculum area.</a:t>
          </a:r>
        </a:p>
        <a:p>
          <a:r>
            <a:rPr lang="en-GB" sz="1400">
              <a:solidFill>
                <a:schemeClr val="dk1"/>
              </a:solidFill>
              <a:effectLst/>
              <a:latin typeface="+mn-lt"/>
              <a:ea typeface="+mn-ea"/>
              <a:cs typeface="+mn-cs"/>
            </a:rPr>
            <a:t>The </a:t>
          </a:r>
          <a:r>
            <a:rPr lang="en-GB" sz="1400" u="sng">
              <a:solidFill>
                <a:schemeClr val="dk1"/>
              </a:solidFill>
              <a:effectLst/>
              <a:latin typeface="+mn-lt"/>
              <a:ea typeface="+mn-ea"/>
              <a:cs typeface="+mn-cs"/>
            </a:rPr>
            <a:t>D column</a:t>
          </a:r>
          <a:r>
            <a:rPr lang="en-GB" sz="1400">
              <a:solidFill>
                <a:schemeClr val="dk1"/>
              </a:solidFill>
              <a:effectLst/>
              <a:latin typeface="+mn-lt"/>
              <a:ea typeface="+mn-ea"/>
              <a:cs typeface="+mn-cs"/>
            </a:rPr>
            <a:t> is for rating cases, and the score is out of 54 – this is based on Dr Mehay’s marking tool which can be accessed on the</a:t>
          </a:r>
          <a:r>
            <a:rPr lang="en-GB" sz="1400" baseline="0">
              <a:solidFill>
                <a:schemeClr val="dk1"/>
              </a:solidFill>
              <a:effectLst/>
              <a:latin typeface="+mn-lt"/>
              <a:ea typeface="+mn-ea"/>
              <a:cs typeface="+mn-cs"/>
            </a:rPr>
            <a:t> BVTS website - link to the right</a:t>
          </a:r>
          <a:r>
            <a:rPr lang="en-GB" sz="1400">
              <a:solidFill>
                <a:schemeClr val="dk1"/>
              </a:solidFill>
              <a:effectLst/>
              <a:latin typeface="+mn-lt"/>
              <a:ea typeface="+mn-ea"/>
              <a:cs typeface="+mn-cs"/>
            </a:rPr>
            <a:t>.</a:t>
          </a:r>
        </a:p>
        <a:p>
          <a:r>
            <a:rPr lang="en-GB" sz="1400">
              <a:solidFill>
                <a:schemeClr val="dk1"/>
              </a:solidFill>
              <a:effectLst/>
              <a:latin typeface="+mn-lt"/>
              <a:ea typeface="+mn-ea"/>
              <a:cs typeface="+mn-cs"/>
            </a:rPr>
            <a:t>The </a:t>
          </a:r>
          <a:r>
            <a:rPr lang="en-GB" sz="1400" u="sng">
              <a:solidFill>
                <a:schemeClr val="dk1"/>
              </a:solidFill>
              <a:effectLst/>
              <a:latin typeface="+mn-lt"/>
              <a:ea typeface="+mn-ea"/>
              <a:cs typeface="+mn-cs"/>
            </a:rPr>
            <a:t>E column</a:t>
          </a:r>
          <a:r>
            <a:rPr lang="en-GB" sz="1400">
              <a:solidFill>
                <a:schemeClr val="dk1"/>
              </a:solidFill>
              <a:effectLst/>
              <a:latin typeface="+mn-lt"/>
              <a:ea typeface="+mn-ea"/>
              <a:cs typeface="+mn-cs"/>
            </a:rPr>
            <a:t> lets you say whether the case is one you’d like to use for the exam, and will colour code accordingly.</a:t>
          </a:r>
        </a:p>
        <a:p>
          <a:r>
            <a:rPr lang="en-GB" sz="1400">
              <a:solidFill>
                <a:schemeClr val="dk1"/>
              </a:solidFill>
              <a:effectLst/>
              <a:latin typeface="+mn-lt"/>
              <a:ea typeface="+mn-ea"/>
              <a:cs typeface="+mn-cs"/>
            </a:rPr>
            <a:t>The </a:t>
          </a:r>
          <a:r>
            <a:rPr lang="en-GB" sz="1400" u="sng">
              <a:solidFill>
                <a:schemeClr val="dk1"/>
              </a:solidFill>
              <a:effectLst/>
              <a:latin typeface="+mn-lt"/>
              <a:ea typeface="+mn-ea"/>
              <a:cs typeface="+mn-cs"/>
            </a:rPr>
            <a:t>F column</a:t>
          </a:r>
          <a:r>
            <a:rPr lang="en-GB" sz="1400">
              <a:solidFill>
                <a:schemeClr val="dk1"/>
              </a:solidFill>
              <a:effectLst/>
              <a:latin typeface="+mn-lt"/>
              <a:ea typeface="+mn-ea"/>
              <a:cs typeface="+mn-cs"/>
            </a:rPr>
            <a:t> calculates a percentage score based on the rating divided by 54. </a:t>
          </a:r>
        </a:p>
        <a:p>
          <a:r>
            <a:rPr lang="en-GB" sz="1400" u="sng">
              <a:solidFill>
                <a:schemeClr val="dk1"/>
              </a:solidFill>
              <a:effectLst/>
              <a:latin typeface="+mn-lt"/>
              <a:ea typeface="+mn-ea"/>
              <a:cs typeface="+mn-cs"/>
            </a:rPr>
            <a:t>Columns G and H</a:t>
          </a:r>
          <a:r>
            <a:rPr lang="en-GB" sz="1400">
              <a:solidFill>
                <a:schemeClr val="dk1"/>
              </a:solidFill>
              <a:effectLst/>
              <a:latin typeface="+mn-lt"/>
              <a:ea typeface="+mn-ea"/>
              <a:cs typeface="+mn-cs"/>
            </a:rPr>
            <a:t> allow additional mandatory criteria to be recorded. I've only allowed for a total of 3 mandatory criteria as I feel that otherwise you're probably getting a little bit too link-happy with the cases!</a:t>
          </a:r>
        </a:p>
        <a:p>
          <a:r>
            <a:rPr lang="en-GB" sz="1800" b="1">
              <a:solidFill>
                <a:schemeClr val="dk1"/>
              </a:solidFill>
              <a:effectLst/>
              <a:latin typeface="+mn-lt"/>
              <a:ea typeface="+mn-ea"/>
              <a:cs typeface="+mn-cs"/>
            </a:rPr>
            <a:t>Reviewing information</a:t>
          </a:r>
        </a:p>
        <a:p>
          <a:r>
            <a:rPr lang="en-GB" sz="1400">
              <a:solidFill>
                <a:schemeClr val="dk1"/>
              </a:solidFill>
              <a:effectLst/>
              <a:latin typeface="+mn-lt"/>
              <a:ea typeface="+mn-ea"/>
              <a:cs typeface="+mn-cs"/>
            </a:rPr>
            <a:t>All the data you enter above then goes on to feed into the information displayed in the sheet.</a:t>
          </a:r>
        </a:p>
        <a:p>
          <a:r>
            <a:rPr lang="en-GB" sz="1400">
              <a:solidFill>
                <a:schemeClr val="dk1"/>
              </a:solidFill>
              <a:effectLst/>
              <a:latin typeface="+mn-lt"/>
              <a:ea typeface="+mn-ea"/>
              <a:cs typeface="+mn-cs"/>
            </a:rPr>
            <a:t>The </a:t>
          </a:r>
          <a:r>
            <a:rPr lang="en-GB" sz="1400" b="1">
              <a:solidFill>
                <a:schemeClr val="dk1"/>
              </a:solidFill>
              <a:effectLst/>
              <a:latin typeface="+mn-lt"/>
              <a:ea typeface="+mn-ea"/>
              <a:cs typeface="+mn-cs"/>
            </a:rPr>
            <a:t>Curriculum Topics</a:t>
          </a:r>
          <a:r>
            <a:rPr lang="en-GB" sz="1400">
              <a:solidFill>
                <a:schemeClr val="dk1"/>
              </a:solidFill>
              <a:effectLst/>
              <a:latin typeface="+mn-lt"/>
              <a:ea typeface="+mn-ea"/>
              <a:cs typeface="+mn-cs"/>
            </a:rPr>
            <a:t> section at the top left shows which areas you’ve covered, along with how many cases you have per topic and a “best rating” showing the highest score you’ve given yourself for that area. It then tells you how many you’ve selected per area – if it’s over two, it will be red (the RCGP recommends no more than two cases per curriculum topic).</a:t>
          </a:r>
        </a:p>
        <a:p>
          <a:r>
            <a:rPr lang="en-GB" sz="1400">
              <a:solidFill>
                <a:schemeClr val="dk1"/>
              </a:solidFill>
              <a:effectLst/>
              <a:latin typeface="+mn-lt"/>
              <a:ea typeface="+mn-ea"/>
              <a:cs typeface="+mn-cs"/>
            </a:rPr>
            <a:t>The </a:t>
          </a:r>
          <a:r>
            <a:rPr lang="en-GB" sz="1400" b="1">
              <a:solidFill>
                <a:schemeClr val="dk1"/>
              </a:solidFill>
              <a:effectLst/>
              <a:latin typeface="+mn-lt"/>
              <a:ea typeface="+mn-ea"/>
              <a:cs typeface="+mn-cs"/>
            </a:rPr>
            <a:t>Mandatory Cases</a:t>
          </a:r>
          <a:r>
            <a:rPr lang="en-GB" sz="1400">
              <a:solidFill>
                <a:schemeClr val="dk1"/>
              </a:solidFill>
              <a:effectLst/>
              <a:latin typeface="+mn-lt"/>
              <a:ea typeface="+mn-ea"/>
              <a:cs typeface="+mn-cs"/>
            </a:rPr>
            <a:t> table shows whether you’ve reached the required numbers for these areas – again highlighting in red if you have too few or too many per area.</a:t>
          </a:r>
        </a:p>
        <a:p>
          <a:r>
            <a:rPr lang="en-GB" sz="1400">
              <a:solidFill>
                <a:schemeClr val="dk1"/>
              </a:solidFill>
              <a:effectLst/>
              <a:latin typeface="+mn-lt"/>
              <a:ea typeface="+mn-ea"/>
              <a:cs typeface="+mn-cs"/>
            </a:rPr>
            <a:t>Below this the </a:t>
          </a:r>
          <a:r>
            <a:rPr lang="en-GB" sz="1400" b="1">
              <a:solidFill>
                <a:schemeClr val="dk1"/>
              </a:solidFill>
              <a:effectLst/>
              <a:latin typeface="+mn-lt"/>
              <a:ea typeface="+mn-ea"/>
              <a:cs typeface="+mn-cs"/>
            </a:rPr>
            <a:t>Am I Ready?</a:t>
          </a:r>
          <a:r>
            <a:rPr lang="en-GB" sz="1400">
              <a:solidFill>
                <a:schemeClr val="dk1"/>
              </a:solidFill>
              <a:effectLst/>
              <a:latin typeface="+mn-lt"/>
              <a:ea typeface="+mn-ea"/>
              <a:cs typeface="+mn-cs"/>
            </a:rPr>
            <a:t> section shows your average score and whether or not the cases you’ve selected are submittable – i.e. do they meet all the mandatory criteria.</a:t>
          </a:r>
        </a:p>
        <a:p>
          <a:r>
            <a:rPr lang="en-GB" sz="1800" b="1">
              <a:solidFill>
                <a:schemeClr val="dk1"/>
              </a:solidFill>
              <a:effectLst/>
              <a:latin typeface="+mn-lt"/>
              <a:ea typeface="+mn-ea"/>
              <a:cs typeface="+mn-cs"/>
            </a:rPr>
            <a:t>Further information</a:t>
          </a:r>
        </a:p>
        <a:p>
          <a:r>
            <a:rPr lang="en-GB" sz="1400">
              <a:solidFill>
                <a:schemeClr val="dk1"/>
              </a:solidFill>
              <a:effectLst/>
              <a:latin typeface="+mn-lt"/>
              <a:ea typeface="+mn-ea"/>
              <a:cs typeface="+mn-cs"/>
            </a:rPr>
            <a:t>This was last updated on 16</a:t>
          </a:r>
          <a:r>
            <a:rPr lang="en-GB" sz="1400" baseline="30000">
              <a:solidFill>
                <a:schemeClr val="dk1"/>
              </a:solidFill>
              <a:effectLst/>
              <a:latin typeface="+mn-lt"/>
              <a:ea typeface="+mn-ea"/>
              <a:cs typeface="+mn-cs"/>
            </a:rPr>
            <a:t>th</a:t>
          </a:r>
          <a:r>
            <a:rPr lang="en-GB" sz="1400">
              <a:solidFill>
                <a:schemeClr val="dk1"/>
              </a:solidFill>
              <a:effectLst/>
              <a:latin typeface="+mn-lt"/>
              <a:ea typeface="+mn-ea"/>
              <a:cs typeface="+mn-cs"/>
            </a:rPr>
            <a:t> April 2021, and is based on the information on the RCGP website at that time. As case selection criteria may change, the spreadsheet might go out of date so please do keep an eye out for any changes on the</a:t>
          </a:r>
          <a:r>
            <a:rPr lang="en-GB" sz="1400" baseline="0">
              <a:solidFill>
                <a:schemeClr val="dk1"/>
              </a:solidFill>
              <a:effectLst/>
              <a:latin typeface="+mn-lt"/>
              <a:ea typeface="+mn-ea"/>
              <a:cs typeface="+mn-cs"/>
            </a:rPr>
            <a:t> RCGP site</a:t>
          </a:r>
          <a:r>
            <a:rPr lang="en-GB" sz="1400">
              <a:solidFill>
                <a:schemeClr val="dk1"/>
              </a:solidFill>
              <a:effectLst/>
              <a:latin typeface="+mn-lt"/>
              <a:ea typeface="+mn-ea"/>
              <a:cs typeface="+mn-cs"/>
            </a:rPr>
            <a:t>!</a:t>
          </a:r>
        </a:p>
        <a:p>
          <a:r>
            <a:rPr lang="en-GB" sz="1400">
              <a:solidFill>
                <a:schemeClr val="dk1"/>
              </a:solidFill>
              <a:effectLst/>
              <a:latin typeface="+mn-lt"/>
              <a:ea typeface="+mn-ea"/>
              <a:cs typeface="+mn-cs"/>
            </a:rPr>
            <a:t>If you have any queries, please contact me via the form link to the right and I will get back to you as soon as I can.</a:t>
          </a:r>
        </a:p>
        <a:p>
          <a:r>
            <a:rPr lang="en-GB" sz="1400">
              <a:solidFill>
                <a:schemeClr val="dk1"/>
              </a:solidFill>
              <a:effectLst/>
              <a:latin typeface="+mn-lt"/>
              <a:ea typeface="+mn-ea"/>
              <a:cs typeface="+mn-cs"/>
            </a:rPr>
            <a:t> </a:t>
          </a:r>
        </a:p>
        <a:p>
          <a:endParaRPr lang="en-GB" sz="1400">
            <a:solidFill>
              <a:schemeClr val="dk1"/>
            </a:solidFill>
            <a:effectLst/>
            <a:latin typeface="+mn-lt"/>
            <a:ea typeface="+mn-ea"/>
            <a:cs typeface="+mn-cs"/>
          </a:endParaRPr>
        </a:p>
        <a:p>
          <a:r>
            <a:rPr lang="en-GB" sz="1400" b="1">
              <a:solidFill>
                <a:schemeClr val="dk1"/>
              </a:solidFill>
              <a:effectLst/>
              <a:latin typeface="+mn-lt"/>
              <a:ea typeface="+mn-ea"/>
              <a:cs typeface="+mn-cs"/>
            </a:rPr>
            <a:t>Dr Chris Davies</a:t>
          </a:r>
          <a:endParaRPr lang="en-GB" sz="1400">
            <a:solidFill>
              <a:schemeClr val="dk1"/>
            </a:solidFill>
            <a:effectLst/>
            <a:latin typeface="+mn-lt"/>
            <a:ea typeface="+mn-ea"/>
            <a:cs typeface="+mn-cs"/>
          </a:endParaRPr>
        </a:p>
        <a:p>
          <a:r>
            <a:rPr lang="en-GB" sz="1400">
              <a:solidFill>
                <a:schemeClr val="dk1"/>
              </a:solidFill>
              <a:effectLst/>
              <a:latin typeface="+mn-lt"/>
              <a:ea typeface="+mn-ea"/>
              <a:cs typeface="+mn-cs"/>
            </a:rPr>
            <a:t>April 2021</a:t>
          </a:r>
        </a:p>
        <a:p>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bradfordvts.co.uk/wp-content/onlineresources/mrcgp/rca/rca%20marking%20sheet%20-%20bvts.pdf"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EC7C9-349C-E343-9ED9-CE726C42B8A0}">
  <dimension ref="A1:X242"/>
  <sheetViews>
    <sheetView tabSelected="1" zoomScale="113" workbookViewId="0">
      <selection activeCell="G29" sqref="G29"/>
    </sheetView>
  </sheetViews>
  <sheetFormatPr defaultColWidth="11" defaultRowHeight="15.75" x14ac:dyDescent="0.25"/>
  <cols>
    <col min="1" max="1" width="54.375" bestFit="1" customWidth="1"/>
    <col min="2" max="2" width="22" customWidth="1"/>
    <col min="3" max="3" width="18.125" customWidth="1"/>
    <col min="4" max="4" width="20" bestFit="1" customWidth="1"/>
    <col min="5" max="5" width="20.625" bestFit="1" customWidth="1"/>
    <col min="7" max="7" width="33.375" customWidth="1"/>
    <col min="8" max="8" width="15.625" customWidth="1"/>
    <col min="9" max="9" width="12.375" bestFit="1" customWidth="1"/>
    <col min="11" max="11" width="74.625" customWidth="1"/>
    <col min="14" max="14" width="13.375" bestFit="1" customWidth="1"/>
    <col min="17" max="17" width="16.375" customWidth="1"/>
  </cols>
  <sheetData>
    <row r="1" spans="1:24" s="2" customFormat="1" ht="23.25" x14ac:dyDescent="0.35">
      <c r="A1" s="2" t="s">
        <v>0</v>
      </c>
      <c r="K1" s="26" t="s">
        <v>60</v>
      </c>
    </row>
    <row r="2" spans="1:24" x14ac:dyDescent="0.25">
      <c r="K2" s="27"/>
      <c r="N2" s="20" t="s">
        <v>1</v>
      </c>
    </row>
    <row r="3" spans="1:24" ht="18.75" x14ac:dyDescent="0.3">
      <c r="A3" s="5" t="s">
        <v>2</v>
      </c>
      <c r="B3" s="3" t="s">
        <v>3</v>
      </c>
      <c r="C3" s="3" t="s">
        <v>4</v>
      </c>
      <c r="D3" s="3" t="s">
        <v>5</v>
      </c>
      <c r="G3" s="5" t="s">
        <v>6</v>
      </c>
      <c r="H3" s="3" t="s">
        <v>7</v>
      </c>
      <c r="I3" s="3" t="s">
        <v>8</v>
      </c>
      <c r="K3" s="27"/>
      <c r="N3" s="8" t="s">
        <v>9</v>
      </c>
      <c r="O3" s="21">
        <f>SMALL($C$4:$C$27,COUNTIF($C$4:$C$27,0)+1)</f>
        <v>0.48148148148148145</v>
      </c>
      <c r="R3" s="3" t="s">
        <v>10</v>
      </c>
      <c r="S3" s="3" t="s">
        <v>11</v>
      </c>
      <c r="T3" s="3" t="s">
        <v>64</v>
      </c>
      <c r="X3" s="3" t="s">
        <v>12</v>
      </c>
    </row>
    <row r="4" spans="1:24" x14ac:dyDescent="0.25">
      <c r="A4" s="4" t="s">
        <v>13</v>
      </c>
      <c r="B4" s="4">
        <f t="shared" ref="B4:B27" si="0">COUNTIF($C$34:$C$299, A4)</f>
        <v>1</v>
      </c>
      <c r="C4" s="13">
        <f t="shared" ref="C4:C27" si="1">_xlfn.MAXIFS($F$34:$F$299,$C$34:$C$299, A4)</f>
        <v>0.7592592592592593</v>
      </c>
      <c r="D4" s="4">
        <f>COUNTIFS($C$34:$C$299,"Allergy and immunology", $E$34:$E$299, "Yes")</f>
        <v>1</v>
      </c>
      <c r="G4" s="4" t="s">
        <v>14</v>
      </c>
      <c r="H4" s="24">
        <v>1</v>
      </c>
      <c r="I4" s="24">
        <f>R4+S4+T4</f>
        <v>1</v>
      </c>
      <c r="K4" s="27"/>
      <c r="N4" s="8" t="s">
        <v>15</v>
      </c>
      <c r="O4" s="22" cm="1">
        <f t="array" ref="O4">MEDIAN(IF($C$4:$C$27&gt;0,$C$4:$C$27))</f>
        <v>0.7592592592592593</v>
      </c>
      <c r="Q4" s="4" t="s">
        <v>14</v>
      </c>
      <c r="R4" s="4">
        <f>COUNTIFS($B$34:$B$299, $G$4, $E$34:$E$299, "Yes")</f>
        <v>1</v>
      </c>
      <c r="S4" s="4">
        <f>COUNTIFS($G$34:$G$299, $G$4, $E$34:$E$299, "Yes")</f>
        <v>0</v>
      </c>
      <c r="T4" s="4">
        <f>COUNTIFS($H$34:$H$299, $G$4, $E$34:$E$299, "Yes")</f>
        <v>0</v>
      </c>
      <c r="X4" s="4" t="s">
        <v>16</v>
      </c>
    </row>
    <row r="5" spans="1:24" x14ac:dyDescent="0.25">
      <c r="A5" s="4" t="s">
        <v>17</v>
      </c>
      <c r="B5" s="4">
        <f t="shared" si="0"/>
        <v>0</v>
      </c>
      <c r="C5" s="13">
        <f t="shared" si="1"/>
        <v>0</v>
      </c>
      <c r="D5" s="4">
        <f t="shared" ref="D5:D27" si="2">COUNTIFS($C$34:$C$299, A5, $E$34:$E$299, "Yes")</f>
        <v>0</v>
      </c>
      <c r="G5" s="6" t="s">
        <v>18</v>
      </c>
      <c r="H5" s="24">
        <v>1</v>
      </c>
      <c r="I5" s="24">
        <f>R5+S5+T5</f>
        <v>1</v>
      </c>
      <c r="K5" s="27"/>
      <c r="Q5" s="6" t="s">
        <v>18</v>
      </c>
      <c r="R5" s="4">
        <f>COUNTIFS($B$34:$B$299, $G$5, $E$34:$E$299, "Yes")</f>
        <v>1</v>
      </c>
      <c r="S5" s="4">
        <f>COUNTIFS($G$34:$G$299, $G$5, $E$34:$E$299, "Yes")</f>
        <v>0</v>
      </c>
      <c r="T5" s="4">
        <f>COUNTIFS($H$34:$H$299, $G$5, $E$34:$E$299, "Yes")</f>
        <v>0</v>
      </c>
      <c r="X5" s="4" t="s">
        <v>19</v>
      </c>
    </row>
    <row r="6" spans="1:24" x14ac:dyDescent="0.25">
      <c r="A6" s="4" t="s">
        <v>20</v>
      </c>
      <c r="B6" s="4">
        <f t="shared" si="0"/>
        <v>0</v>
      </c>
      <c r="C6" s="13">
        <f t="shared" si="1"/>
        <v>0</v>
      </c>
      <c r="D6" s="4">
        <f t="shared" si="2"/>
        <v>0</v>
      </c>
      <c r="G6" s="9" t="s">
        <v>21</v>
      </c>
      <c r="H6" s="24">
        <v>1</v>
      </c>
      <c r="I6" s="24">
        <f t="shared" ref="I6:I10" si="3">R6+S6+T6</f>
        <v>1</v>
      </c>
      <c r="K6" s="27"/>
      <c r="Q6" s="9" t="s">
        <v>21</v>
      </c>
      <c r="R6" s="4">
        <f>COUNTIFS($B$34:$B$299, $G$6, $E$34:$E$299, "Yes")</f>
        <v>0</v>
      </c>
      <c r="S6" s="4">
        <f>COUNTIFS($G$34:$G$299, $G$6, $E$34:$E$299, "Yes")</f>
        <v>1</v>
      </c>
      <c r="T6" s="4">
        <f>COUNTIFS($H$34:$H$299, $G$6, $E$34:$E$299, "Yes")</f>
        <v>0</v>
      </c>
    </row>
    <row r="7" spans="1:24" x14ac:dyDescent="0.25">
      <c r="A7" s="4" t="s">
        <v>22</v>
      </c>
      <c r="B7" s="4">
        <f t="shared" si="0"/>
        <v>0</v>
      </c>
      <c r="C7" s="13">
        <f t="shared" si="1"/>
        <v>0</v>
      </c>
      <c r="D7" s="4">
        <f t="shared" si="2"/>
        <v>0</v>
      </c>
      <c r="G7" s="9" t="s">
        <v>23</v>
      </c>
      <c r="H7" s="24">
        <v>1</v>
      </c>
      <c r="I7" s="24">
        <f t="shared" si="3"/>
        <v>0</v>
      </c>
      <c r="K7" s="27"/>
      <c r="Q7" s="9" t="s">
        <v>23</v>
      </c>
      <c r="R7" s="4">
        <f>COUNTIFS($B$34:$B$299, $G$7, $E$34:$E$299, "Yes")</f>
        <v>0</v>
      </c>
      <c r="S7" s="4">
        <f>COUNTIFS($G$34:$G$299, $G$7, $E$34:$E$299, "Yes")</f>
        <v>0</v>
      </c>
      <c r="T7" s="4">
        <f>COUNTIFS($H$34:$H$299, $G$7, $E$34:$E$299, "Yes")</f>
        <v>0</v>
      </c>
    </row>
    <row r="8" spans="1:24" x14ac:dyDescent="0.25">
      <c r="A8" s="4" t="s">
        <v>24</v>
      </c>
      <c r="B8" s="4">
        <f t="shared" si="0"/>
        <v>1</v>
      </c>
      <c r="C8" s="13">
        <f t="shared" si="1"/>
        <v>0.48148148148148145</v>
      </c>
      <c r="D8" s="4">
        <f t="shared" si="2"/>
        <v>0</v>
      </c>
      <c r="G8" s="9" t="s">
        <v>25</v>
      </c>
      <c r="H8" s="24">
        <v>1</v>
      </c>
      <c r="I8" s="24">
        <f t="shared" si="3"/>
        <v>0</v>
      </c>
      <c r="K8" s="27"/>
      <c r="Q8" s="9" t="s">
        <v>25</v>
      </c>
      <c r="R8" s="4">
        <f>COUNTIFS($B$34:$B$299, $G$8, $E$34:$E$299, "Yes")</f>
        <v>0</v>
      </c>
      <c r="S8" s="4">
        <f>COUNTIFS($G$34:$G$299, $G$8, $E$34:$E$299, "Yes")</f>
        <v>0</v>
      </c>
      <c r="T8" s="4">
        <f>COUNTIFS($H$34:$H$299, $G$8, $E$34:$E$299, "Yes")</f>
        <v>0</v>
      </c>
    </row>
    <row r="9" spans="1:24" x14ac:dyDescent="0.25">
      <c r="A9" s="4" t="s">
        <v>26</v>
      </c>
      <c r="B9" s="4">
        <f t="shared" si="0"/>
        <v>0</v>
      </c>
      <c r="C9" s="13">
        <f t="shared" si="1"/>
        <v>0</v>
      </c>
      <c r="D9" s="4">
        <f t="shared" si="2"/>
        <v>0</v>
      </c>
      <c r="G9" s="9" t="s">
        <v>27</v>
      </c>
      <c r="H9" s="24">
        <v>1</v>
      </c>
      <c r="I9" s="24">
        <f t="shared" si="3"/>
        <v>0</v>
      </c>
      <c r="K9" s="27"/>
      <c r="Q9" s="9" t="s">
        <v>27</v>
      </c>
      <c r="R9" s="4">
        <f>COUNTIFS($B$34:$B$299, $G$9, $E$34:$E$299, "Yes")</f>
        <v>0</v>
      </c>
      <c r="S9" s="4">
        <f>COUNTIFS($G$34:$G$299, $G$9, $E$34:$E$299, "Yes")</f>
        <v>0</v>
      </c>
      <c r="T9" s="4">
        <f>COUNTIFS($H$34:$H$299, $G$9, $E$34:$E$299, "Yes")</f>
        <v>0</v>
      </c>
    </row>
    <row r="10" spans="1:24" x14ac:dyDescent="0.25">
      <c r="A10" s="4" t="s">
        <v>28</v>
      </c>
      <c r="B10" s="4">
        <f t="shared" si="0"/>
        <v>1</v>
      </c>
      <c r="C10" s="13">
        <f t="shared" si="1"/>
        <v>0.85185185185185186</v>
      </c>
      <c r="D10" s="4">
        <f t="shared" si="2"/>
        <v>1</v>
      </c>
      <c r="G10" s="9" t="s">
        <v>29</v>
      </c>
      <c r="H10" s="24">
        <v>2</v>
      </c>
      <c r="I10" s="24">
        <f t="shared" si="3"/>
        <v>0</v>
      </c>
      <c r="K10" s="27"/>
      <c r="Q10" s="9" t="s">
        <v>29</v>
      </c>
      <c r="R10" s="4">
        <f>COUNTIFS($B$34:$B$299, $G$10, $E$34:$E$299, "Yes")</f>
        <v>0</v>
      </c>
      <c r="S10" s="4">
        <f>COUNTIFS($G$34:$G$299, $G$10, $E$34:$E$299, "Yes")</f>
        <v>0</v>
      </c>
      <c r="T10" s="4">
        <f>COUNTIFS($H$34:$H$299, $G$10, $E$34:$E$299, "Yes")</f>
        <v>0</v>
      </c>
    </row>
    <row r="11" spans="1:24" x14ac:dyDescent="0.25">
      <c r="A11" s="4" t="s">
        <v>30</v>
      </c>
      <c r="B11" s="4">
        <f t="shared" si="0"/>
        <v>0</v>
      </c>
      <c r="C11" s="13">
        <f t="shared" si="1"/>
        <v>0</v>
      </c>
      <c r="D11" s="4">
        <f t="shared" si="2"/>
        <v>0</v>
      </c>
      <c r="K11" s="27"/>
    </row>
    <row r="12" spans="1:24" x14ac:dyDescent="0.25">
      <c r="A12" s="4" t="s">
        <v>31</v>
      </c>
      <c r="B12" s="4">
        <f t="shared" si="0"/>
        <v>0</v>
      </c>
      <c r="C12" s="13">
        <f t="shared" si="1"/>
        <v>0</v>
      </c>
      <c r="D12" s="4">
        <f t="shared" si="2"/>
        <v>0</v>
      </c>
      <c r="K12" s="27"/>
    </row>
    <row r="13" spans="1:24" x14ac:dyDescent="0.25">
      <c r="A13" s="4" t="s">
        <v>32</v>
      </c>
      <c r="B13" s="4">
        <f t="shared" si="0"/>
        <v>0</v>
      </c>
      <c r="C13" s="13">
        <f t="shared" si="1"/>
        <v>0</v>
      </c>
      <c r="D13" s="4">
        <f t="shared" si="2"/>
        <v>0</v>
      </c>
      <c r="K13" s="27"/>
    </row>
    <row r="14" spans="1:24" x14ac:dyDescent="0.25">
      <c r="A14" s="4" t="s">
        <v>33</v>
      </c>
      <c r="B14" s="4">
        <f t="shared" si="0"/>
        <v>0</v>
      </c>
      <c r="C14" s="13">
        <f t="shared" si="1"/>
        <v>0</v>
      </c>
      <c r="D14" s="4">
        <f t="shared" si="2"/>
        <v>0</v>
      </c>
      <c r="K14" s="27"/>
    </row>
    <row r="15" spans="1:24" x14ac:dyDescent="0.25">
      <c r="A15" s="4" t="s">
        <v>25</v>
      </c>
      <c r="B15" s="4">
        <f t="shared" si="0"/>
        <v>0</v>
      </c>
      <c r="C15" s="13">
        <f t="shared" si="1"/>
        <v>0</v>
      </c>
      <c r="D15" s="4">
        <f t="shared" si="2"/>
        <v>0</v>
      </c>
      <c r="K15" s="27"/>
    </row>
    <row r="16" spans="1:24" x14ac:dyDescent="0.25">
      <c r="A16" s="4" t="s">
        <v>34</v>
      </c>
      <c r="B16" s="4">
        <f t="shared" si="0"/>
        <v>0</v>
      </c>
      <c r="C16" s="13">
        <f t="shared" si="1"/>
        <v>0</v>
      </c>
      <c r="D16" s="4">
        <f t="shared" si="2"/>
        <v>0</v>
      </c>
      <c r="K16" s="27"/>
    </row>
    <row r="17" spans="1:11" x14ac:dyDescent="0.25">
      <c r="A17" s="4" t="s">
        <v>35</v>
      </c>
      <c r="B17" s="4">
        <f t="shared" si="0"/>
        <v>0</v>
      </c>
      <c r="C17" s="13">
        <f t="shared" si="1"/>
        <v>0</v>
      </c>
      <c r="D17" s="4">
        <f t="shared" si="2"/>
        <v>0</v>
      </c>
      <c r="K17" s="27"/>
    </row>
    <row r="18" spans="1:11" x14ac:dyDescent="0.25">
      <c r="A18" s="4" t="s">
        <v>36</v>
      </c>
      <c r="B18" s="4">
        <f t="shared" si="0"/>
        <v>0</v>
      </c>
      <c r="C18" s="13">
        <f t="shared" si="1"/>
        <v>0</v>
      </c>
      <c r="D18" s="4">
        <f t="shared" si="2"/>
        <v>0</v>
      </c>
      <c r="K18" s="27"/>
    </row>
    <row r="19" spans="1:11" x14ac:dyDescent="0.25">
      <c r="A19" s="4" t="s">
        <v>37</v>
      </c>
      <c r="B19" s="4">
        <f t="shared" si="0"/>
        <v>0</v>
      </c>
      <c r="C19" s="13">
        <f t="shared" si="1"/>
        <v>0</v>
      </c>
      <c r="D19" s="4">
        <f t="shared" si="2"/>
        <v>0</v>
      </c>
      <c r="K19" s="27"/>
    </row>
    <row r="20" spans="1:11" x14ac:dyDescent="0.25">
      <c r="A20" s="4" t="s">
        <v>38</v>
      </c>
      <c r="B20" s="4">
        <f t="shared" si="0"/>
        <v>0</v>
      </c>
      <c r="C20" s="13">
        <f t="shared" si="1"/>
        <v>0</v>
      </c>
      <c r="D20" s="4">
        <f t="shared" si="2"/>
        <v>0</v>
      </c>
      <c r="K20" s="27"/>
    </row>
    <row r="21" spans="1:11" x14ac:dyDescent="0.25">
      <c r="A21" s="4" t="s">
        <v>39</v>
      </c>
      <c r="B21" s="4">
        <f t="shared" si="0"/>
        <v>0</v>
      </c>
      <c r="C21" s="13">
        <f t="shared" si="1"/>
        <v>0</v>
      </c>
      <c r="D21" s="4">
        <f t="shared" si="2"/>
        <v>0</v>
      </c>
      <c r="K21" s="27"/>
    </row>
    <row r="22" spans="1:11" x14ac:dyDescent="0.25">
      <c r="A22" s="4" t="s">
        <v>40</v>
      </c>
      <c r="B22" s="4">
        <f t="shared" si="0"/>
        <v>0</v>
      </c>
      <c r="C22" s="13">
        <f t="shared" si="1"/>
        <v>0</v>
      </c>
      <c r="D22" s="4">
        <f t="shared" si="2"/>
        <v>0</v>
      </c>
      <c r="K22" s="27"/>
    </row>
    <row r="23" spans="1:11" x14ac:dyDescent="0.25">
      <c r="A23" s="4" t="s">
        <v>41</v>
      </c>
      <c r="B23" s="4">
        <f t="shared" si="0"/>
        <v>0</v>
      </c>
      <c r="C23" s="13">
        <f t="shared" si="1"/>
        <v>0</v>
      </c>
      <c r="D23" s="4">
        <f t="shared" si="2"/>
        <v>0</v>
      </c>
      <c r="K23" s="27"/>
    </row>
    <row r="24" spans="1:11" x14ac:dyDescent="0.25">
      <c r="A24" s="4" t="s">
        <v>42</v>
      </c>
      <c r="B24" s="4">
        <f t="shared" si="0"/>
        <v>0</v>
      </c>
      <c r="C24" s="13">
        <f t="shared" si="1"/>
        <v>0</v>
      </c>
      <c r="D24" s="4">
        <f t="shared" si="2"/>
        <v>0</v>
      </c>
      <c r="K24" s="27"/>
    </row>
    <row r="25" spans="1:11" x14ac:dyDescent="0.25">
      <c r="A25" s="4" t="s">
        <v>43</v>
      </c>
      <c r="B25" s="4">
        <f t="shared" si="0"/>
        <v>0</v>
      </c>
      <c r="C25" s="13">
        <f t="shared" si="1"/>
        <v>0</v>
      </c>
      <c r="D25" s="4">
        <f t="shared" si="2"/>
        <v>0</v>
      </c>
      <c r="K25" s="27"/>
    </row>
    <row r="26" spans="1:11" x14ac:dyDescent="0.25">
      <c r="A26" s="4" t="s">
        <v>44</v>
      </c>
      <c r="B26" s="4">
        <f t="shared" si="0"/>
        <v>0</v>
      </c>
      <c r="C26" s="13">
        <f t="shared" si="1"/>
        <v>0</v>
      </c>
      <c r="D26" s="4">
        <f t="shared" si="2"/>
        <v>0</v>
      </c>
      <c r="K26" s="27"/>
    </row>
    <row r="27" spans="1:11" ht="18.75" x14ac:dyDescent="0.3">
      <c r="A27" s="4" t="s">
        <v>45</v>
      </c>
      <c r="B27" s="4">
        <f t="shared" si="0"/>
        <v>0</v>
      </c>
      <c r="C27" s="13">
        <f t="shared" si="1"/>
        <v>0</v>
      </c>
      <c r="D27" s="4">
        <f t="shared" si="2"/>
        <v>0</v>
      </c>
      <c r="G27" s="33" t="s">
        <v>66</v>
      </c>
      <c r="H27" s="33"/>
      <c r="I27" s="33"/>
      <c r="K27" s="27"/>
    </row>
    <row r="28" spans="1:11" ht="18.75" x14ac:dyDescent="0.3">
      <c r="G28" s="10" t="s">
        <v>46</v>
      </c>
      <c r="H28" s="23" t="s">
        <v>47</v>
      </c>
      <c r="I28" s="23" t="s">
        <v>48</v>
      </c>
      <c r="K28" s="27"/>
    </row>
    <row r="29" spans="1:11" ht="18.75" x14ac:dyDescent="0.3">
      <c r="A29" s="25" t="s">
        <v>56</v>
      </c>
      <c r="G29" s="31">
        <f>COUNTIF($E$34:$E$299, "Yes")</f>
        <v>2</v>
      </c>
      <c r="H29" s="15">
        <f>((D241)/G29)/54</f>
        <v>0.80555555555555558</v>
      </c>
      <c r="I29" s="19" t="str">
        <f>IF((AND(D4&lt;=2,D5&lt;=2,D6&lt;=2, D7&lt;=2,D8&lt;=2,D9&lt;=2,D10&lt;=2,D11&lt;=2,D12&lt;=2,D13&lt;=2,D14&lt;=2,D15&lt;=2,D16&lt;=2,D17&lt;=2,D18&lt;=2,D19&lt;=2,D20&lt;=2,D21&lt;=2,D22&lt;=2,D23&lt;=2,D24&lt;=2,D25&lt;=2,D26&lt;=2,D27&lt;=2, I4&gt;=1,I4&lt;=2, I5&gt;=1,I5&lt;=2,I6&gt;=1,I6&lt;=2,I7&gt;=1,I7&lt;=2,I8&gt;=1,I8&lt;=2,I9&gt;=1,I9&lt;=2,I10&gt;=2,I10&lt;=4,G29=13)), "Yes", "No")</f>
        <v>No</v>
      </c>
      <c r="K29" s="27"/>
    </row>
    <row r="30" spans="1:11" ht="18.75" x14ac:dyDescent="0.3">
      <c r="A30" s="25" t="s">
        <v>67</v>
      </c>
      <c r="G30" s="5" t="s">
        <v>49</v>
      </c>
      <c r="H30" s="17">
        <f>D242/54</f>
        <v>0.7592592592592593</v>
      </c>
      <c r="I30" s="14"/>
      <c r="K30" s="27"/>
    </row>
    <row r="31" spans="1:11" ht="18.75" x14ac:dyDescent="0.3">
      <c r="G31" s="29"/>
      <c r="H31" s="29"/>
      <c r="I31" s="14"/>
      <c r="K31" s="27"/>
    </row>
    <row r="32" spans="1:11" ht="21" x14ac:dyDescent="0.35">
      <c r="A32" s="11" t="s">
        <v>50</v>
      </c>
      <c r="H32" s="28"/>
      <c r="K32" s="27"/>
    </row>
    <row r="33" spans="1:11" ht="18.75" x14ac:dyDescent="0.3">
      <c r="A33" s="5" t="s">
        <v>51</v>
      </c>
      <c r="B33" s="5" t="s">
        <v>52</v>
      </c>
      <c r="C33" s="5" t="s">
        <v>53</v>
      </c>
      <c r="D33" s="5" t="s">
        <v>57</v>
      </c>
      <c r="E33" s="5" t="s">
        <v>54</v>
      </c>
      <c r="F33" s="10" t="s">
        <v>55</v>
      </c>
      <c r="G33" s="32" t="s">
        <v>65</v>
      </c>
      <c r="H33" s="32"/>
      <c r="K33" s="27"/>
    </row>
    <row r="34" spans="1:11" x14ac:dyDescent="0.25">
      <c r="A34" s="7" t="s">
        <v>58</v>
      </c>
      <c r="B34" s="4"/>
      <c r="C34" s="4" t="s">
        <v>24</v>
      </c>
      <c r="D34" s="4">
        <v>26</v>
      </c>
      <c r="E34" s="4" t="s">
        <v>19</v>
      </c>
      <c r="F34" s="12">
        <f>D34/54</f>
        <v>0.48148148148148145</v>
      </c>
      <c r="G34" s="4"/>
      <c r="H34" s="4"/>
      <c r="K34" s="27"/>
    </row>
    <row r="35" spans="1:11" x14ac:dyDescent="0.25">
      <c r="A35" s="7" t="s">
        <v>59</v>
      </c>
      <c r="B35" s="4" t="s">
        <v>18</v>
      </c>
      <c r="C35" s="4" t="s">
        <v>13</v>
      </c>
      <c r="D35" s="4">
        <v>41</v>
      </c>
      <c r="E35" s="4" t="s">
        <v>16</v>
      </c>
      <c r="F35" s="12">
        <f t="shared" ref="F35:F98" si="4">D35/54</f>
        <v>0.7592592592592593</v>
      </c>
      <c r="G35" s="4" t="s">
        <v>21</v>
      </c>
      <c r="H35" s="4"/>
      <c r="K35" s="27"/>
    </row>
    <row r="36" spans="1:11" x14ac:dyDescent="0.25">
      <c r="A36" s="7" t="s">
        <v>63</v>
      </c>
      <c r="B36" s="4" t="s">
        <v>14</v>
      </c>
      <c r="C36" s="4" t="s">
        <v>28</v>
      </c>
      <c r="D36" s="4">
        <v>46</v>
      </c>
      <c r="E36" s="4" t="s">
        <v>16</v>
      </c>
      <c r="F36" s="12">
        <f t="shared" si="4"/>
        <v>0.85185185185185186</v>
      </c>
      <c r="G36" s="4"/>
      <c r="H36" s="4"/>
      <c r="K36" s="27"/>
    </row>
    <row r="37" spans="1:11" x14ac:dyDescent="0.25">
      <c r="A37" s="7"/>
      <c r="B37" s="4"/>
      <c r="C37" s="4"/>
      <c r="D37" s="4"/>
      <c r="E37" s="4"/>
      <c r="F37" s="12">
        <f t="shared" si="4"/>
        <v>0</v>
      </c>
      <c r="G37" s="4"/>
      <c r="H37" s="4"/>
      <c r="K37" s="27"/>
    </row>
    <row r="38" spans="1:11" x14ac:dyDescent="0.25">
      <c r="A38" s="7"/>
      <c r="B38" s="4"/>
      <c r="C38" s="4"/>
      <c r="D38" s="4"/>
      <c r="E38" s="4"/>
      <c r="F38" s="12">
        <f t="shared" si="4"/>
        <v>0</v>
      </c>
      <c r="G38" s="4"/>
      <c r="H38" s="4"/>
      <c r="K38" s="27"/>
    </row>
    <row r="39" spans="1:11" x14ac:dyDescent="0.25">
      <c r="A39" s="7"/>
      <c r="B39" s="4"/>
      <c r="C39" s="4"/>
      <c r="D39" s="4"/>
      <c r="E39" s="4"/>
      <c r="F39" s="12">
        <f t="shared" si="4"/>
        <v>0</v>
      </c>
      <c r="G39" s="4"/>
      <c r="H39" s="4"/>
      <c r="K39" s="27"/>
    </row>
    <row r="40" spans="1:11" x14ac:dyDescent="0.25">
      <c r="A40" s="7"/>
      <c r="B40" s="4"/>
      <c r="C40" s="4"/>
      <c r="D40" s="4"/>
      <c r="E40" s="4"/>
      <c r="F40" s="12">
        <f t="shared" si="4"/>
        <v>0</v>
      </c>
      <c r="G40" s="4"/>
      <c r="H40" s="4"/>
      <c r="K40" s="27"/>
    </row>
    <row r="41" spans="1:11" x14ac:dyDescent="0.25">
      <c r="A41" s="7"/>
      <c r="B41" s="4"/>
      <c r="C41" s="4"/>
      <c r="D41" s="4"/>
      <c r="E41" s="4"/>
      <c r="F41" s="12">
        <f t="shared" si="4"/>
        <v>0</v>
      </c>
      <c r="G41" s="4"/>
      <c r="H41" s="4"/>
      <c r="K41" s="27"/>
    </row>
    <row r="42" spans="1:11" x14ac:dyDescent="0.25">
      <c r="A42" s="7"/>
      <c r="B42" s="4"/>
      <c r="C42" s="4"/>
      <c r="D42" s="4"/>
      <c r="E42" s="4"/>
      <c r="F42" s="12">
        <f t="shared" si="4"/>
        <v>0</v>
      </c>
      <c r="G42" s="4"/>
      <c r="H42" s="4"/>
      <c r="K42" s="27"/>
    </row>
    <row r="43" spans="1:11" x14ac:dyDescent="0.25">
      <c r="A43" s="7"/>
      <c r="B43" s="4"/>
      <c r="C43" s="4"/>
      <c r="D43" s="4"/>
      <c r="E43" s="4"/>
      <c r="F43" s="12">
        <f t="shared" si="4"/>
        <v>0</v>
      </c>
      <c r="G43" s="4"/>
      <c r="H43" s="4"/>
      <c r="K43" s="27"/>
    </row>
    <row r="44" spans="1:11" x14ac:dyDescent="0.25">
      <c r="A44" s="7"/>
      <c r="B44" s="4"/>
      <c r="C44" s="4"/>
      <c r="D44" s="4"/>
      <c r="E44" s="4"/>
      <c r="F44" s="12">
        <f t="shared" si="4"/>
        <v>0</v>
      </c>
      <c r="G44" s="4"/>
      <c r="H44" s="4"/>
      <c r="K44" s="27"/>
    </row>
    <row r="45" spans="1:11" x14ac:dyDescent="0.25">
      <c r="A45" s="7"/>
      <c r="B45" s="4"/>
      <c r="C45" s="4"/>
      <c r="D45" s="4"/>
      <c r="E45" s="4"/>
      <c r="F45" s="12">
        <f t="shared" si="4"/>
        <v>0</v>
      </c>
      <c r="G45" s="4"/>
      <c r="H45" s="4"/>
      <c r="K45" s="27"/>
    </row>
    <row r="46" spans="1:11" x14ac:dyDescent="0.25">
      <c r="A46" s="7"/>
      <c r="B46" s="4"/>
      <c r="C46" s="4"/>
      <c r="D46" s="4"/>
      <c r="E46" s="4"/>
      <c r="F46" s="12">
        <f t="shared" si="4"/>
        <v>0</v>
      </c>
      <c r="G46" s="4"/>
      <c r="H46" s="4"/>
      <c r="K46" s="27"/>
    </row>
    <row r="47" spans="1:11" x14ac:dyDescent="0.25">
      <c r="A47" s="7"/>
      <c r="B47" s="4"/>
      <c r="C47" s="4"/>
      <c r="D47" s="4"/>
      <c r="E47" s="4"/>
      <c r="F47" s="12">
        <f t="shared" si="4"/>
        <v>0</v>
      </c>
      <c r="G47" s="4"/>
      <c r="H47" s="4"/>
      <c r="K47" s="27"/>
    </row>
    <row r="48" spans="1:11" x14ac:dyDescent="0.25">
      <c r="A48" s="7"/>
      <c r="B48" s="4"/>
      <c r="C48" s="4"/>
      <c r="D48" s="4"/>
      <c r="E48" s="4"/>
      <c r="F48" s="12">
        <f t="shared" si="4"/>
        <v>0</v>
      </c>
      <c r="G48" s="4"/>
      <c r="H48" s="4"/>
      <c r="K48" s="27"/>
    </row>
    <row r="49" spans="1:11" x14ac:dyDescent="0.25">
      <c r="A49" s="7"/>
      <c r="B49" s="4"/>
      <c r="C49" s="4"/>
      <c r="D49" s="4"/>
      <c r="E49" s="4"/>
      <c r="F49" s="12">
        <f t="shared" si="4"/>
        <v>0</v>
      </c>
      <c r="G49" s="16"/>
      <c r="H49" s="16"/>
      <c r="K49" s="27"/>
    </row>
    <row r="50" spans="1:11" x14ac:dyDescent="0.25">
      <c r="A50" s="7"/>
      <c r="B50" s="4"/>
      <c r="C50" s="4"/>
      <c r="D50" s="4"/>
      <c r="E50" s="18"/>
      <c r="F50" s="12">
        <f t="shared" si="4"/>
        <v>0</v>
      </c>
      <c r="G50" s="4"/>
      <c r="H50" s="4"/>
      <c r="K50" s="27"/>
    </row>
    <row r="51" spans="1:11" x14ac:dyDescent="0.25">
      <c r="A51" s="7"/>
      <c r="B51" s="4"/>
      <c r="C51" s="4"/>
      <c r="D51" s="4"/>
      <c r="E51" s="4"/>
      <c r="F51" s="12">
        <f t="shared" si="4"/>
        <v>0</v>
      </c>
      <c r="G51" s="4"/>
      <c r="H51" s="4"/>
      <c r="K51" s="27"/>
    </row>
    <row r="52" spans="1:11" x14ac:dyDescent="0.25">
      <c r="A52" s="7"/>
      <c r="B52" s="4"/>
      <c r="C52" s="4"/>
      <c r="D52" s="4"/>
      <c r="E52" s="4"/>
      <c r="F52" s="12">
        <f t="shared" si="4"/>
        <v>0</v>
      </c>
      <c r="G52" s="4"/>
      <c r="H52" s="4"/>
      <c r="K52" s="27"/>
    </row>
    <row r="53" spans="1:11" x14ac:dyDescent="0.25">
      <c r="A53" s="7"/>
      <c r="B53" s="4"/>
      <c r="C53" s="4"/>
      <c r="D53" s="4"/>
      <c r="E53" s="18"/>
      <c r="F53" s="12">
        <f t="shared" si="4"/>
        <v>0</v>
      </c>
      <c r="G53" s="4"/>
      <c r="H53" s="4"/>
      <c r="K53" s="27"/>
    </row>
    <row r="54" spans="1:11" x14ac:dyDescent="0.25">
      <c r="A54" s="7"/>
      <c r="B54" s="4"/>
      <c r="C54" s="4"/>
      <c r="D54" s="4"/>
      <c r="E54" s="4"/>
      <c r="F54" s="12">
        <f t="shared" si="4"/>
        <v>0</v>
      </c>
      <c r="G54" s="4"/>
      <c r="H54" s="4"/>
      <c r="K54" s="27"/>
    </row>
    <row r="55" spans="1:11" x14ac:dyDescent="0.25">
      <c r="A55" s="7"/>
      <c r="B55" s="4"/>
      <c r="C55" s="4"/>
      <c r="D55" s="4"/>
      <c r="E55" s="4"/>
      <c r="F55" s="12">
        <f t="shared" si="4"/>
        <v>0</v>
      </c>
      <c r="G55" s="4"/>
      <c r="H55" s="4"/>
      <c r="K55" s="27"/>
    </row>
    <row r="56" spans="1:11" x14ac:dyDescent="0.25">
      <c r="A56" s="7"/>
      <c r="B56" s="4"/>
      <c r="C56" s="4"/>
      <c r="D56" s="4"/>
      <c r="E56" s="4"/>
      <c r="F56" s="12">
        <f t="shared" si="4"/>
        <v>0</v>
      </c>
      <c r="G56" s="4"/>
      <c r="H56" s="4"/>
      <c r="K56" s="27"/>
    </row>
    <row r="57" spans="1:11" x14ac:dyDescent="0.25">
      <c r="A57" s="7"/>
      <c r="B57" s="4"/>
      <c r="C57" s="4"/>
      <c r="D57" s="4"/>
      <c r="E57" s="4"/>
      <c r="F57" s="12">
        <f t="shared" si="4"/>
        <v>0</v>
      </c>
      <c r="G57" s="4"/>
      <c r="H57" s="4"/>
      <c r="K57" s="27"/>
    </row>
    <row r="58" spans="1:11" x14ac:dyDescent="0.25">
      <c r="A58" s="7"/>
      <c r="B58" s="4"/>
      <c r="C58" s="4"/>
      <c r="D58" s="4"/>
      <c r="E58" s="4"/>
      <c r="F58" s="12">
        <f t="shared" si="4"/>
        <v>0</v>
      </c>
      <c r="G58" s="4"/>
      <c r="H58" s="4"/>
      <c r="K58" s="27"/>
    </row>
    <row r="59" spans="1:11" x14ac:dyDescent="0.25">
      <c r="A59" s="7"/>
      <c r="B59" s="4"/>
      <c r="C59" s="4"/>
      <c r="D59" s="4"/>
      <c r="E59" s="4"/>
      <c r="F59" s="12">
        <f t="shared" si="4"/>
        <v>0</v>
      </c>
      <c r="G59" s="4"/>
      <c r="H59" s="4"/>
      <c r="K59" s="27"/>
    </row>
    <row r="60" spans="1:11" x14ac:dyDescent="0.25">
      <c r="A60" s="7"/>
      <c r="B60" s="4"/>
      <c r="C60" s="4"/>
      <c r="D60" s="4"/>
      <c r="E60" s="4"/>
      <c r="F60" s="12">
        <f t="shared" si="4"/>
        <v>0</v>
      </c>
      <c r="G60" s="4"/>
      <c r="H60" s="4"/>
      <c r="K60" s="27"/>
    </row>
    <row r="61" spans="1:11" x14ac:dyDescent="0.25">
      <c r="A61" s="7"/>
      <c r="B61" s="4"/>
      <c r="C61" s="4"/>
      <c r="D61" s="4"/>
      <c r="E61" s="4"/>
      <c r="F61" s="12">
        <f t="shared" si="4"/>
        <v>0</v>
      </c>
      <c r="G61" s="4"/>
      <c r="H61" s="4"/>
      <c r="K61" s="27"/>
    </row>
    <row r="62" spans="1:11" x14ac:dyDescent="0.25">
      <c r="A62" s="7"/>
      <c r="B62" s="4"/>
      <c r="C62" s="4"/>
      <c r="D62" s="4"/>
      <c r="E62" s="4"/>
      <c r="F62" s="12">
        <f t="shared" si="4"/>
        <v>0</v>
      </c>
      <c r="G62" s="4"/>
      <c r="H62" s="4"/>
      <c r="K62" s="27"/>
    </row>
    <row r="63" spans="1:11" x14ac:dyDescent="0.25">
      <c r="A63" s="7"/>
      <c r="B63" s="4"/>
      <c r="C63" s="4"/>
      <c r="D63" s="4"/>
      <c r="E63" s="4"/>
      <c r="F63" s="12">
        <f t="shared" si="4"/>
        <v>0</v>
      </c>
      <c r="G63" s="4"/>
      <c r="H63" s="4"/>
      <c r="K63" s="27"/>
    </row>
    <row r="64" spans="1:11" x14ac:dyDescent="0.25">
      <c r="A64" s="7"/>
      <c r="B64" s="4"/>
      <c r="C64" s="4"/>
      <c r="D64" s="4"/>
      <c r="E64" s="4"/>
      <c r="F64" s="12">
        <f t="shared" si="4"/>
        <v>0</v>
      </c>
      <c r="G64" s="4"/>
      <c r="H64" s="4"/>
      <c r="K64" s="27"/>
    </row>
    <row r="65" spans="1:11" x14ac:dyDescent="0.25">
      <c r="A65" s="7"/>
      <c r="B65" s="4"/>
      <c r="C65" s="4"/>
      <c r="D65" s="4"/>
      <c r="E65" s="4"/>
      <c r="F65" s="12">
        <f t="shared" si="4"/>
        <v>0</v>
      </c>
      <c r="G65" s="4"/>
      <c r="H65" s="4"/>
      <c r="K65" s="27"/>
    </row>
    <row r="66" spans="1:11" x14ac:dyDescent="0.25">
      <c r="A66" s="7"/>
      <c r="B66" s="4"/>
      <c r="C66" s="4"/>
      <c r="D66" s="4"/>
      <c r="E66" s="4"/>
      <c r="F66" s="12">
        <f t="shared" si="4"/>
        <v>0</v>
      </c>
      <c r="G66" s="4"/>
      <c r="H66" s="4"/>
      <c r="K66" s="27"/>
    </row>
    <row r="67" spans="1:11" x14ac:dyDescent="0.25">
      <c r="A67" s="7"/>
      <c r="B67" s="4"/>
      <c r="C67" s="4"/>
      <c r="D67" s="4"/>
      <c r="E67" s="4"/>
      <c r="F67" s="12">
        <f t="shared" si="4"/>
        <v>0</v>
      </c>
      <c r="G67" s="4"/>
      <c r="H67" s="4"/>
      <c r="K67" s="27"/>
    </row>
    <row r="68" spans="1:11" x14ac:dyDescent="0.25">
      <c r="A68" s="7"/>
      <c r="B68" s="4"/>
      <c r="C68" s="4"/>
      <c r="D68" s="4"/>
      <c r="E68" s="4"/>
      <c r="F68" s="12">
        <f t="shared" si="4"/>
        <v>0</v>
      </c>
      <c r="G68" s="4"/>
      <c r="H68" s="4"/>
      <c r="K68" s="27"/>
    </row>
    <row r="69" spans="1:11" x14ac:dyDescent="0.25">
      <c r="A69" s="7"/>
      <c r="B69" s="4"/>
      <c r="C69" s="4"/>
      <c r="D69" s="4"/>
      <c r="E69" s="4"/>
      <c r="F69" s="12">
        <f t="shared" si="4"/>
        <v>0</v>
      </c>
      <c r="G69" s="4"/>
      <c r="H69" s="4"/>
      <c r="K69" s="27"/>
    </row>
    <row r="70" spans="1:11" x14ac:dyDescent="0.25">
      <c r="A70" s="7"/>
      <c r="B70" s="4"/>
      <c r="C70" s="4"/>
      <c r="D70" s="4"/>
      <c r="E70" s="4"/>
      <c r="F70" s="12">
        <f t="shared" si="4"/>
        <v>0</v>
      </c>
      <c r="G70" s="4"/>
      <c r="H70" s="4"/>
      <c r="K70" s="27"/>
    </row>
    <row r="71" spans="1:11" x14ac:dyDescent="0.25">
      <c r="A71" s="7"/>
      <c r="B71" s="4"/>
      <c r="C71" s="4"/>
      <c r="D71" s="4"/>
      <c r="E71" s="4"/>
      <c r="F71" s="12">
        <f t="shared" si="4"/>
        <v>0</v>
      </c>
      <c r="G71" s="4"/>
      <c r="H71" s="4"/>
      <c r="K71" s="27"/>
    </row>
    <row r="72" spans="1:11" x14ac:dyDescent="0.25">
      <c r="A72" s="7"/>
      <c r="B72" s="4"/>
      <c r="C72" s="4"/>
      <c r="D72" s="4"/>
      <c r="E72" s="4"/>
      <c r="F72" s="12">
        <f t="shared" si="4"/>
        <v>0</v>
      </c>
      <c r="G72" s="4"/>
      <c r="H72" s="4"/>
      <c r="K72" s="27"/>
    </row>
    <row r="73" spans="1:11" x14ac:dyDescent="0.25">
      <c r="A73" s="7"/>
      <c r="B73" s="4"/>
      <c r="C73" s="4"/>
      <c r="D73" s="4"/>
      <c r="E73" s="4"/>
      <c r="F73" s="12">
        <f t="shared" si="4"/>
        <v>0</v>
      </c>
      <c r="G73" s="4"/>
      <c r="H73" s="4"/>
      <c r="K73" s="27"/>
    </row>
    <row r="74" spans="1:11" x14ac:dyDescent="0.25">
      <c r="A74" s="7"/>
      <c r="B74" s="4"/>
      <c r="C74" s="4"/>
      <c r="D74" s="4"/>
      <c r="E74" s="4"/>
      <c r="F74" s="12">
        <f t="shared" si="4"/>
        <v>0</v>
      </c>
      <c r="G74" s="4"/>
      <c r="H74" s="4"/>
      <c r="K74" s="27"/>
    </row>
    <row r="75" spans="1:11" x14ac:dyDescent="0.25">
      <c r="A75" s="7"/>
      <c r="B75" s="4"/>
      <c r="C75" s="4"/>
      <c r="D75" s="4"/>
      <c r="E75" s="4"/>
      <c r="F75" s="12">
        <f t="shared" si="4"/>
        <v>0</v>
      </c>
      <c r="G75" s="4"/>
      <c r="H75" s="4"/>
      <c r="K75" s="27"/>
    </row>
    <row r="76" spans="1:11" x14ac:dyDescent="0.25">
      <c r="A76" s="7"/>
      <c r="B76" s="4"/>
      <c r="C76" s="4"/>
      <c r="D76" s="4"/>
      <c r="E76" s="4"/>
      <c r="F76" s="12">
        <f t="shared" si="4"/>
        <v>0</v>
      </c>
      <c r="G76" s="4"/>
      <c r="H76" s="4"/>
      <c r="K76" s="27"/>
    </row>
    <row r="77" spans="1:11" x14ac:dyDescent="0.25">
      <c r="A77" s="7"/>
      <c r="B77" s="4"/>
      <c r="C77" s="4"/>
      <c r="D77" s="4"/>
      <c r="E77" s="4"/>
      <c r="F77" s="12">
        <f t="shared" si="4"/>
        <v>0</v>
      </c>
      <c r="G77" s="4"/>
      <c r="H77" s="4"/>
      <c r="K77" s="27"/>
    </row>
    <row r="78" spans="1:11" x14ac:dyDescent="0.25">
      <c r="A78" s="7"/>
      <c r="B78" s="4"/>
      <c r="C78" s="4"/>
      <c r="D78" s="4"/>
      <c r="E78" s="4"/>
      <c r="F78" s="12">
        <f t="shared" si="4"/>
        <v>0</v>
      </c>
      <c r="G78" s="4"/>
      <c r="H78" s="4"/>
      <c r="K78" s="27"/>
    </row>
    <row r="79" spans="1:11" x14ac:dyDescent="0.25">
      <c r="A79" s="7"/>
      <c r="B79" s="4"/>
      <c r="C79" s="4"/>
      <c r="D79" s="4"/>
      <c r="E79" s="4"/>
      <c r="F79" s="12">
        <f t="shared" si="4"/>
        <v>0</v>
      </c>
      <c r="G79" s="4"/>
      <c r="H79" s="4"/>
      <c r="K79" s="27"/>
    </row>
    <row r="80" spans="1:11" x14ac:dyDescent="0.25">
      <c r="A80" s="7"/>
      <c r="B80" s="4"/>
      <c r="C80" s="4"/>
      <c r="D80" s="4"/>
      <c r="E80" s="4"/>
      <c r="F80" s="12">
        <f t="shared" si="4"/>
        <v>0</v>
      </c>
      <c r="G80" s="4"/>
      <c r="H80" s="4"/>
      <c r="K80" s="27"/>
    </row>
    <row r="81" spans="1:11" x14ac:dyDescent="0.25">
      <c r="A81" s="7"/>
      <c r="B81" s="4"/>
      <c r="C81" s="4"/>
      <c r="D81" s="4"/>
      <c r="E81" s="4"/>
      <c r="F81" s="12">
        <f t="shared" si="4"/>
        <v>0</v>
      </c>
      <c r="G81" s="4"/>
      <c r="H81" s="4"/>
      <c r="K81" s="27"/>
    </row>
    <row r="82" spans="1:11" x14ac:dyDescent="0.25">
      <c r="A82" s="7"/>
      <c r="B82" s="4"/>
      <c r="C82" s="4"/>
      <c r="D82" s="4"/>
      <c r="E82" s="4"/>
      <c r="F82" s="12">
        <f t="shared" si="4"/>
        <v>0</v>
      </c>
      <c r="G82" s="4"/>
      <c r="H82" s="4"/>
      <c r="K82" s="27"/>
    </row>
    <row r="83" spans="1:11" x14ac:dyDescent="0.25">
      <c r="A83" s="7"/>
      <c r="B83" s="4"/>
      <c r="C83" s="4"/>
      <c r="D83" s="4"/>
      <c r="E83" s="4"/>
      <c r="F83" s="12">
        <f t="shared" si="4"/>
        <v>0</v>
      </c>
      <c r="G83" s="4"/>
      <c r="H83" s="4"/>
      <c r="K83" s="27"/>
    </row>
    <row r="84" spans="1:11" x14ac:dyDescent="0.25">
      <c r="A84" s="7"/>
      <c r="B84" s="4"/>
      <c r="C84" s="4"/>
      <c r="D84" s="4"/>
      <c r="E84" s="4"/>
      <c r="F84" s="12">
        <f t="shared" si="4"/>
        <v>0</v>
      </c>
      <c r="G84" s="4"/>
      <c r="H84" s="4"/>
      <c r="K84" s="27"/>
    </row>
    <row r="85" spans="1:11" x14ac:dyDescent="0.25">
      <c r="A85" s="7"/>
      <c r="B85" s="4"/>
      <c r="C85" s="4"/>
      <c r="D85" s="4"/>
      <c r="E85" s="4"/>
      <c r="F85" s="12">
        <f t="shared" si="4"/>
        <v>0</v>
      </c>
      <c r="G85" s="4"/>
      <c r="H85" s="4"/>
      <c r="K85" s="27"/>
    </row>
    <row r="86" spans="1:11" x14ac:dyDescent="0.25">
      <c r="A86" s="7"/>
      <c r="B86" s="4"/>
      <c r="C86" s="4"/>
      <c r="D86" s="4"/>
      <c r="E86" s="4"/>
      <c r="F86" s="12">
        <f t="shared" si="4"/>
        <v>0</v>
      </c>
      <c r="G86" s="4"/>
      <c r="H86" s="4"/>
      <c r="K86" s="27"/>
    </row>
    <row r="87" spans="1:11" x14ac:dyDescent="0.25">
      <c r="A87" s="7"/>
      <c r="B87" s="4"/>
      <c r="C87" s="4"/>
      <c r="D87" s="4"/>
      <c r="E87" s="4"/>
      <c r="F87" s="12">
        <f t="shared" si="4"/>
        <v>0</v>
      </c>
      <c r="G87" s="4"/>
      <c r="H87" s="4"/>
      <c r="K87" s="27"/>
    </row>
    <row r="88" spans="1:11" x14ac:dyDescent="0.25">
      <c r="A88" s="7"/>
      <c r="B88" s="4"/>
      <c r="C88" s="4"/>
      <c r="D88" s="4"/>
      <c r="E88" s="4"/>
      <c r="F88" s="12">
        <f t="shared" si="4"/>
        <v>0</v>
      </c>
      <c r="G88" s="4"/>
      <c r="H88" s="4"/>
      <c r="K88" s="27"/>
    </row>
    <row r="89" spans="1:11" x14ac:dyDescent="0.25">
      <c r="A89" s="7"/>
      <c r="B89" s="4"/>
      <c r="C89" s="4"/>
      <c r="D89" s="4"/>
      <c r="E89" s="4"/>
      <c r="F89" s="12">
        <f t="shared" si="4"/>
        <v>0</v>
      </c>
      <c r="G89" s="4"/>
      <c r="H89" s="4"/>
      <c r="K89" s="27"/>
    </row>
    <row r="90" spans="1:11" x14ac:dyDescent="0.25">
      <c r="A90" s="7"/>
      <c r="B90" s="4"/>
      <c r="C90" s="4"/>
      <c r="D90" s="4"/>
      <c r="E90" s="4"/>
      <c r="F90" s="12">
        <f t="shared" si="4"/>
        <v>0</v>
      </c>
      <c r="G90" s="4"/>
      <c r="H90" s="4"/>
      <c r="K90" s="27"/>
    </row>
    <row r="91" spans="1:11" x14ac:dyDescent="0.25">
      <c r="A91" s="7"/>
      <c r="B91" s="4"/>
      <c r="C91" s="4"/>
      <c r="D91" s="4"/>
      <c r="E91" s="4"/>
      <c r="F91" s="12">
        <f t="shared" si="4"/>
        <v>0</v>
      </c>
      <c r="G91" s="4"/>
      <c r="H91" s="4"/>
      <c r="K91" s="27"/>
    </row>
    <row r="92" spans="1:11" x14ac:dyDescent="0.25">
      <c r="A92" s="7"/>
      <c r="B92" s="4"/>
      <c r="C92" s="4"/>
      <c r="D92" s="4"/>
      <c r="E92" s="4"/>
      <c r="F92" s="12">
        <f t="shared" si="4"/>
        <v>0</v>
      </c>
      <c r="G92" s="4"/>
      <c r="H92" s="4"/>
      <c r="K92" s="27"/>
    </row>
    <row r="93" spans="1:11" x14ac:dyDescent="0.25">
      <c r="A93" s="7"/>
      <c r="B93" s="4"/>
      <c r="C93" s="4"/>
      <c r="D93" s="4"/>
      <c r="E93" s="4"/>
      <c r="F93" s="12">
        <f t="shared" si="4"/>
        <v>0</v>
      </c>
      <c r="G93" s="4"/>
      <c r="H93" s="4"/>
      <c r="K93" s="27"/>
    </row>
    <row r="94" spans="1:11" x14ac:dyDescent="0.25">
      <c r="A94" s="7"/>
      <c r="B94" s="4"/>
      <c r="C94" s="4"/>
      <c r="D94" s="4"/>
      <c r="E94" s="4"/>
      <c r="F94" s="12">
        <f t="shared" si="4"/>
        <v>0</v>
      </c>
      <c r="G94" s="4"/>
      <c r="H94" s="4"/>
      <c r="K94" s="27"/>
    </row>
    <row r="95" spans="1:11" x14ac:dyDescent="0.25">
      <c r="A95" s="7"/>
      <c r="B95" s="4"/>
      <c r="C95" s="4"/>
      <c r="D95" s="4"/>
      <c r="E95" s="4"/>
      <c r="F95" s="12">
        <f t="shared" si="4"/>
        <v>0</v>
      </c>
      <c r="G95" s="4"/>
      <c r="H95" s="4"/>
      <c r="K95" s="27"/>
    </row>
    <row r="96" spans="1:11" x14ac:dyDescent="0.25">
      <c r="A96" s="7"/>
      <c r="B96" s="4"/>
      <c r="C96" s="4"/>
      <c r="D96" s="4"/>
      <c r="E96" s="4"/>
      <c r="F96" s="12">
        <f t="shared" si="4"/>
        <v>0</v>
      </c>
      <c r="G96" s="4"/>
      <c r="H96" s="4"/>
      <c r="K96" s="27"/>
    </row>
    <row r="97" spans="1:11" x14ac:dyDescent="0.25">
      <c r="A97" s="7"/>
      <c r="B97" s="4"/>
      <c r="C97" s="4"/>
      <c r="D97" s="4"/>
      <c r="E97" s="4"/>
      <c r="F97" s="12">
        <f t="shared" si="4"/>
        <v>0</v>
      </c>
      <c r="G97" s="4"/>
      <c r="H97" s="4"/>
      <c r="K97" s="27"/>
    </row>
    <row r="98" spans="1:11" x14ac:dyDescent="0.25">
      <c r="A98" s="7"/>
      <c r="B98" s="4"/>
      <c r="C98" s="4"/>
      <c r="D98" s="4"/>
      <c r="E98" s="4"/>
      <c r="F98" s="12">
        <f t="shared" si="4"/>
        <v>0</v>
      </c>
      <c r="G98" s="4"/>
      <c r="H98" s="4"/>
      <c r="K98" s="27"/>
    </row>
    <row r="99" spans="1:11" x14ac:dyDescent="0.25">
      <c r="A99" s="7"/>
      <c r="B99" s="4"/>
      <c r="C99" s="4"/>
      <c r="D99" s="4"/>
      <c r="E99" s="4"/>
      <c r="F99" s="12">
        <f t="shared" ref="F99:F162" si="5">D99/54</f>
        <v>0</v>
      </c>
      <c r="G99" s="4"/>
      <c r="H99" s="4"/>
      <c r="K99" s="27"/>
    </row>
    <row r="100" spans="1:11" x14ac:dyDescent="0.25">
      <c r="A100" s="7"/>
      <c r="B100" s="4"/>
      <c r="C100" s="4"/>
      <c r="D100" s="4"/>
      <c r="E100" s="4"/>
      <c r="F100" s="12">
        <f t="shared" si="5"/>
        <v>0</v>
      </c>
      <c r="G100" s="4"/>
      <c r="H100" s="4"/>
      <c r="K100" s="27"/>
    </row>
    <row r="101" spans="1:11" x14ac:dyDescent="0.25">
      <c r="A101" s="7"/>
      <c r="B101" s="4"/>
      <c r="C101" s="4"/>
      <c r="D101" s="4"/>
      <c r="E101" s="4"/>
      <c r="F101" s="12">
        <f t="shared" si="5"/>
        <v>0</v>
      </c>
      <c r="G101" s="4"/>
      <c r="H101" s="4"/>
      <c r="K101" s="27"/>
    </row>
    <row r="102" spans="1:11" x14ac:dyDescent="0.25">
      <c r="A102" s="7"/>
      <c r="B102" s="4"/>
      <c r="C102" s="4"/>
      <c r="D102" s="4"/>
      <c r="E102" s="4"/>
      <c r="F102" s="12">
        <f t="shared" si="5"/>
        <v>0</v>
      </c>
      <c r="G102" s="4"/>
      <c r="H102" s="4"/>
      <c r="K102" s="27"/>
    </row>
    <row r="103" spans="1:11" x14ac:dyDescent="0.25">
      <c r="A103" s="7"/>
      <c r="B103" s="4"/>
      <c r="C103" s="4"/>
      <c r="D103" s="4"/>
      <c r="E103" s="4"/>
      <c r="F103" s="12">
        <f t="shared" si="5"/>
        <v>0</v>
      </c>
      <c r="G103" s="4"/>
      <c r="H103" s="4"/>
      <c r="K103" s="27"/>
    </row>
    <row r="104" spans="1:11" x14ac:dyDescent="0.25">
      <c r="A104" s="7"/>
      <c r="B104" s="4"/>
      <c r="C104" s="4"/>
      <c r="D104" s="4"/>
      <c r="E104" s="4"/>
      <c r="F104" s="12">
        <f t="shared" si="5"/>
        <v>0</v>
      </c>
      <c r="G104" s="4"/>
      <c r="H104" s="4"/>
      <c r="K104" s="27"/>
    </row>
    <row r="105" spans="1:11" x14ac:dyDescent="0.25">
      <c r="A105" s="7"/>
      <c r="B105" s="4"/>
      <c r="C105" s="4"/>
      <c r="D105" s="4"/>
      <c r="E105" s="4"/>
      <c r="F105" s="12">
        <f t="shared" si="5"/>
        <v>0</v>
      </c>
      <c r="G105" s="4"/>
      <c r="H105" s="4"/>
      <c r="K105" s="27"/>
    </row>
    <row r="106" spans="1:11" x14ac:dyDescent="0.25">
      <c r="A106" s="7"/>
      <c r="B106" s="4"/>
      <c r="C106" s="4"/>
      <c r="D106" s="4"/>
      <c r="E106" s="4"/>
      <c r="F106" s="12">
        <f t="shared" si="5"/>
        <v>0</v>
      </c>
      <c r="G106" s="4"/>
      <c r="H106" s="4"/>
      <c r="K106" s="27"/>
    </row>
    <row r="107" spans="1:11" x14ac:dyDescent="0.25">
      <c r="A107" s="7"/>
      <c r="B107" s="4"/>
      <c r="C107" s="4"/>
      <c r="D107" s="4"/>
      <c r="E107" s="4"/>
      <c r="F107" s="12">
        <f t="shared" si="5"/>
        <v>0</v>
      </c>
      <c r="G107" s="4"/>
      <c r="H107" s="4"/>
      <c r="K107" s="27"/>
    </row>
    <row r="108" spans="1:11" x14ac:dyDescent="0.25">
      <c r="A108" s="7"/>
      <c r="B108" s="4"/>
      <c r="C108" s="4"/>
      <c r="D108" s="4"/>
      <c r="E108" s="4"/>
      <c r="F108" s="12">
        <f t="shared" si="5"/>
        <v>0</v>
      </c>
      <c r="G108" s="4"/>
      <c r="H108" s="4"/>
      <c r="K108" s="27"/>
    </row>
    <row r="109" spans="1:11" x14ac:dyDescent="0.25">
      <c r="A109" s="7"/>
      <c r="B109" s="4"/>
      <c r="C109" s="4"/>
      <c r="D109" s="4"/>
      <c r="E109" s="4"/>
      <c r="F109" s="12">
        <f t="shared" si="5"/>
        <v>0</v>
      </c>
      <c r="G109" s="4"/>
      <c r="H109" s="4"/>
      <c r="K109" s="27"/>
    </row>
    <row r="110" spans="1:11" x14ac:dyDescent="0.25">
      <c r="A110" s="7"/>
      <c r="B110" s="4"/>
      <c r="C110" s="4"/>
      <c r="D110" s="4"/>
      <c r="E110" s="4"/>
      <c r="F110" s="12">
        <f t="shared" si="5"/>
        <v>0</v>
      </c>
      <c r="G110" s="4"/>
      <c r="H110" s="4"/>
      <c r="K110" s="27"/>
    </row>
    <row r="111" spans="1:11" x14ac:dyDescent="0.25">
      <c r="A111" s="7"/>
      <c r="B111" s="4"/>
      <c r="C111" s="4"/>
      <c r="D111" s="4"/>
      <c r="E111" s="4"/>
      <c r="F111" s="12">
        <f t="shared" si="5"/>
        <v>0</v>
      </c>
      <c r="G111" s="4"/>
      <c r="H111" s="4"/>
      <c r="K111" s="27"/>
    </row>
    <row r="112" spans="1:11" x14ac:dyDescent="0.25">
      <c r="A112" s="7"/>
      <c r="B112" s="4"/>
      <c r="C112" s="4"/>
      <c r="D112" s="4"/>
      <c r="E112" s="4"/>
      <c r="F112" s="12">
        <f t="shared" si="5"/>
        <v>0</v>
      </c>
      <c r="G112" s="4"/>
      <c r="H112" s="4"/>
      <c r="K112" s="27"/>
    </row>
    <row r="113" spans="1:11" x14ac:dyDescent="0.25">
      <c r="A113" s="7"/>
      <c r="B113" s="4"/>
      <c r="C113" s="4"/>
      <c r="D113" s="4"/>
      <c r="E113" s="4"/>
      <c r="F113" s="12">
        <f t="shared" si="5"/>
        <v>0</v>
      </c>
      <c r="G113" s="4"/>
      <c r="H113" s="4"/>
      <c r="K113" s="27"/>
    </row>
    <row r="114" spans="1:11" x14ac:dyDescent="0.25">
      <c r="A114" s="7"/>
      <c r="B114" s="4"/>
      <c r="C114" s="4"/>
      <c r="D114" s="4"/>
      <c r="E114" s="4"/>
      <c r="F114" s="12">
        <f t="shared" si="5"/>
        <v>0</v>
      </c>
      <c r="G114" s="4"/>
      <c r="H114" s="4"/>
      <c r="K114" s="27"/>
    </row>
    <row r="115" spans="1:11" x14ac:dyDescent="0.25">
      <c r="A115" s="7"/>
      <c r="B115" s="4"/>
      <c r="C115" s="4"/>
      <c r="D115" s="4"/>
      <c r="E115" s="4"/>
      <c r="F115" s="12">
        <f t="shared" si="5"/>
        <v>0</v>
      </c>
      <c r="G115" s="4"/>
      <c r="H115" s="4"/>
      <c r="K115" s="27"/>
    </row>
    <row r="116" spans="1:11" x14ac:dyDescent="0.25">
      <c r="A116" s="7"/>
      <c r="B116" s="4"/>
      <c r="C116" s="4"/>
      <c r="D116" s="4"/>
      <c r="E116" s="4"/>
      <c r="F116" s="12">
        <f t="shared" si="5"/>
        <v>0</v>
      </c>
      <c r="G116" s="4"/>
      <c r="H116" s="4"/>
      <c r="K116" s="27"/>
    </row>
    <row r="117" spans="1:11" x14ac:dyDescent="0.25">
      <c r="A117" s="7"/>
      <c r="B117" s="4"/>
      <c r="C117" s="4"/>
      <c r="D117" s="4"/>
      <c r="E117" s="4"/>
      <c r="F117" s="12">
        <f t="shared" si="5"/>
        <v>0</v>
      </c>
      <c r="G117" s="4"/>
      <c r="H117" s="4"/>
      <c r="K117" s="27"/>
    </row>
    <row r="118" spans="1:11" x14ac:dyDescent="0.25">
      <c r="A118" s="7"/>
      <c r="B118" s="4"/>
      <c r="C118" s="4"/>
      <c r="D118" s="4"/>
      <c r="E118" s="4"/>
      <c r="F118" s="12">
        <f t="shared" si="5"/>
        <v>0</v>
      </c>
      <c r="G118" s="4"/>
      <c r="H118" s="4"/>
      <c r="K118" s="27"/>
    </row>
    <row r="119" spans="1:11" x14ac:dyDescent="0.25">
      <c r="A119" s="7"/>
      <c r="B119" s="4"/>
      <c r="C119" s="4"/>
      <c r="D119" s="4"/>
      <c r="E119" s="4"/>
      <c r="F119" s="12">
        <f t="shared" si="5"/>
        <v>0</v>
      </c>
      <c r="G119" s="4"/>
      <c r="H119" s="4"/>
      <c r="K119" s="27"/>
    </row>
    <row r="120" spans="1:11" x14ac:dyDescent="0.25">
      <c r="A120" s="7"/>
      <c r="B120" s="4"/>
      <c r="C120" s="4"/>
      <c r="D120" s="4"/>
      <c r="E120" s="4"/>
      <c r="F120" s="12">
        <f t="shared" si="5"/>
        <v>0</v>
      </c>
      <c r="G120" s="4"/>
      <c r="H120" s="4"/>
      <c r="K120" s="27"/>
    </row>
    <row r="121" spans="1:11" x14ac:dyDescent="0.25">
      <c r="A121" s="7"/>
      <c r="B121" s="4"/>
      <c r="C121" s="4"/>
      <c r="D121" s="4"/>
      <c r="E121" s="4"/>
      <c r="F121" s="12">
        <f t="shared" si="5"/>
        <v>0</v>
      </c>
      <c r="G121" s="4"/>
      <c r="H121" s="4"/>
      <c r="K121" s="27"/>
    </row>
    <row r="122" spans="1:11" x14ac:dyDescent="0.25">
      <c r="A122" s="7"/>
      <c r="B122" s="4"/>
      <c r="C122" s="4"/>
      <c r="D122" s="4"/>
      <c r="E122" s="4"/>
      <c r="F122" s="12">
        <f t="shared" si="5"/>
        <v>0</v>
      </c>
      <c r="G122" s="4"/>
      <c r="H122" s="4"/>
      <c r="K122" s="27"/>
    </row>
    <row r="123" spans="1:11" x14ac:dyDescent="0.25">
      <c r="A123" s="7"/>
      <c r="B123" s="4"/>
      <c r="C123" s="4"/>
      <c r="D123" s="4"/>
      <c r="E123" s="4"/>
      <c r="F123" s="12">
        <f t="shared" si="5"/>
        <v>0</v>
      </c>
      <c r="G123" s="4"/>
      <c r="H123" s="4"/>
      <c r="K123" s="27"/>
    </row>
    <row r="124" spans="1:11" x14ac:dyDescent="0.25">
      <c r="A124" s="7"/>
      <c r="B124" s="4"/>
      <c r="C124" s="4"/>
      <c r="D124" s="4"/>
      <c r="E124" s="4"/>
      <c r="F124" s="12">
        <f t="shared" si="5"/>
        <v>0</v>
      </c>
      <c r="G124" s="4"/>
      <c r="H124" s="4"/>
      <c r="K124" s="27"/>
    </row>
    <row r="125" spans="1:11" x14ac:dyDescent="0.25">
      <c r="A125" s="7"/>
      <c r="B125" s="4"/>
      <c r="C125" s="4"/>
      <c r="D125" s="4"/>
      <c r="E125" s="4"/>
      <c r="F125" s="12">
        <f t="shared" si="5"/>
        <v>0</v>
      </c>
      <c r="G125" s="4"/>
      <c r="H125" s="4"/>
      <c r="K125" s="27"/>
    </row>
    <row r="126" spans="1:11" x14ac:dyDescent="0.25">
      <c r="A126" s="7"/>
      <c r="B126" s="4"/>
      <c r="C126" s="4"/>
      <c r="D126" s="4"/>
      <c r="E126" s="4"/>
      <c r="F126" s="12">
        <f t="shared" si="5"/>
        <v>0</v>
      </c>
      <c r="G126" s="4"/>
      <c r="H126" s="4"/>
      <c r="K126" s="27"/>
    </row>
    <row r="127" spans="1:11" x14ac:dyDescent="0.25">
      <c r="A127" s="7"/>
      <c r="B127" s="4"/>
      <c r="C127" s="4"/>
      <c r="D127" s="4"/>
      <c r="E127" s="4"/>
      <c r="F127" s="12">
        <f t="shared" si="5"/>
        <v>0</v>
      </c>
      <c r="G127" s="4"/>
      <c r="H127" s="4"/>
      <c r="K127" s="27"/>
    </row>
    <row r="128" spans="1:11" x14ac:dyDescent="0.25">
      <c r="A128" s="7"/>
      <c r="B128" s="4"/>
      <c r="C128" s="4"/>
      <c r="D128" s="4"/>
      <c r="E128" s="4"/>
      <c r="F128" s="12">
        <f t="shared" si="5"/>
        <v>0</v>
      </c>
      <c r="G128" s="4"/>
      <c r="H128" s="4"/>
      <c r="K128" s="27"/>
    </row>
    <row r="129" spans="1:11" x14ac:dyDescent="0.25">
      <c r="A129" s="7"/>
      <c r="B129" s="4"/>
      <c r="C129" s="4"/>
      <c r="D129" s="4"/>
      <c r="E129" s="4"/>
      <c r="F129" s="12">
        <f t="shared" si="5"/>
        <v>0</v>
      </c>
      <c r="G129" s="4"/>
      <c r="H129" s="4"/>
      <c r="K129" s="27"/>
    </row>
    <row r="130" spans="1:11" x14ac:dyDescent="0.25">
      <c r="A130" s="7"/>
      <c r="B130" s="4"/>
      <c r="C130" s="4"/>
      <c r="D130" s="4"/>
      <c r="E130" s="4"/>
      <c r="F130" s="12">
        <f t="shared" si="5"/>
        <v>0</v>
      </c>
      <c r="G130" s="4"/>
      <c r="H130" s="4"/>
      <c r="K130" s="27"/>
    </row>
    <row r="131" spans="1:11" x14ac:dyDescent="0.25">
      <c r="A131" s="7"/>
      <c r="B131" s="4"/>
      <c r="C131" s="4"/>
      <c r="D131" s="4"/>
      <c r="E131" s="4"/>
      <c r="F131" s="12">
        <f t="shared" si="5"/>
        <v>0</v>
      </c>
      <c r="G131" s="4"/>
      <c r="H131" s="4"/>
      <c r="K131" s="27"/>
    </row>
    <row r="132" spans="1:11" x14ac:dyDescent="0.25">
      <c r="A132" s="7"/>
      <c r="B132" s="4"/>
      <c r="C132" s="4"/>
      <c r="D132" s="4"/>
      <c r="E132" s="4"/>
      <c r="F132" s="12">
        <f t="shared" si="5"/>
        <v>0</v>
      </c>
      <c r="G132" s="4"/>
      <c r="H132" s="4"/>
      <c r="K132" s="27"/>
    </row>
    <row r="133" spans="1:11" x14ac:dyDescent="0.25">
      <c r="A133" s="7"/>
      <c r="B133" s="4"/>
      <c r="C133" s="4"/>
      <c r="D133" s="4"/>
      <c r="E133" s="4"/>
      <c r="F133" s="12">
        <f t="shared" si="5"/>
        <v>0</v>
      </c>
      <c r="G133" s="4"/>
      <c r="H133" s="4"/>
      <c r="K133" s="27"/>
    </row>
    <row r="134" spans="1:11" x14ac:dyDescent="0.25">
      <c r="A134" s="7"/>
      <c r="B134" s="4"/>
      <c r="C134" s="4"/>
      <c r="D134" s="4"/>
      <c r="E134" s="4"/>
      <c r="F134" s="12">
        <f t="shared" si="5"/>
        <v>0</v>
      </c>
      <c r="G134" s="4"/>
      <c r="H134" s="4"/>
      <c r="K134" s="27"/>
    </row>
    <row r="135" spans="1:11" x14ac:dyDescent="0.25">
      <c r="A135" s="7"/>
      <c r="B135" s="4"/>
      <c r="C135" s="4"/>
      <c r="D135" s="4"/>
      <c r="E135" s="4"/>
      <c r="F135" s="12">
        <f t="shared" si="5"/>
        <v>0</v>
      </c>
      <c r="G135" s="4"/>
      <c r="H135" s="4"/>
      <c r="K135" s="27"/>
    </row>
    <row r="136" spans="1:11" x14ac:dyDescent="0.25">
      <c r="A136" s="7"/>
      <c r="B136" s="4"/>
      <c r="C136" s="4"/>
      <c r="D136" s="4"/>
      <c r="E136" s="4"/>
      <c r="F136" s="12">
        <f t="shared" si="5"/>
        <v>0</v>
      </c>
      <c r="G136" s="4"/>
      <c r="H136" s="4"/>
      <c r="K136" s="27"/>
    </row>
    <row r="137" spans="1:11" x14ac:dyDescent="0.25">
      <c r="A137" s="7"/>
      <c r="B137" s="4"/>
      <c r="C137" s="4"/>
      <c r="D137" s="4"/>
      <c r="E137" s="4"/>
      <c r="F137" s="12">
        <f t="shared" si="5"/>
        <v>0</v>
      </c>
      <c r="G137" s="4"/>
      <c r="H137" s="4"/>
      <c r="K137" s="27"/>
    </row>
    <row r="138" spans="1:11" x14ac:dyDescent="0.25">
      <c r="A138" s="7"/>
      <c r="B138" s="4"/>
      <c r="C138" s="4"/>
      <c r="D138" s="4"/>
      <c r="E138" s="4"/>
      <c r="F138" s="12">
        <f t="shared" si="5"/>
        <v>0</v>
      </c>
      <c r="G138" s="4"/>
      <c r="H138" s="4"/>
      <c r="K138" s="27"/>
    </row>
    <row r="139" spans="1:11" x14ac:dyDescent="0.25">
      <c r="A139" s="7"/>
      <c r="B139" s="4"/>
      <c r="C139" s="4"/>
      <c r="D139" s="4"/>
      <c r="E139" s="4"/>
      <c r="F139" s="12">
        <f t="shared" si="5"/>
        <v>0</v>
      </c>
      <c r="G139" s="4"/>
      <c r="H139" s="4"/>
      <c r="K139" s="27"/>
    </row>
    <row r="140" spans="1:11" x14ac:dyDescent="0.25">
      <c r="A140" s="7"/>
      <c r="B140" s="4"/>
      <c r="C140" s="4"/>
      <c r="D140" s="4"/>
      <c r="E140" s="4"/>
      <c r="F140" s="12">
        <f t="shared" si="5"/>
        <v>0</v>
      </c>
      <c r="G140" s="4"/>
      <c r="H140" s="4"/>
      <c r="K140" s="27"/>
    </row>
    <row r="141" spans="1:11" x14ac:dyDescent="0.25">
      <c r="A141" s="7"/>
      <c r="B141" s="4"/>
      <c r="C141" s="4"/>
      <c r="D141" s="4"/>
      <c r="E141" s="4"/>
      <c r="F141" s="12">
        <f t="shared" si="5"/>
        <v>0</v>
      </c>
      <c r="G141" s="4"/>
      <c r="H141" s="4"/>
      <c r="K141" s="27"/>
    </row>
    <row r="142" spans="1:11" x14ac:dyDescent="0.25">
      <c r="A142" s="7"/>
      <c r="B142" s="4"/>
      <c r="C142" s="4"/>
      <c r="D142" s="4"/>
      <c r="E142" s="4"/>
      <c r="F142" s="12">
        <f t="shared" si="5"/>
        <v>0</v>
      </c>
      <c r="G142" s="4"/>
      <c r="H142" s="4"/>
      <c r="K142" s="27"/>
    </row>
    <row r="143" spans="1:11" x14ac:dyDescent="0.25">
      <c r="A143" s="7"/>
      <c r="B143" s="4"/>
      <c r="C143" s="4"/>
      <c r="D143" s="4"/>
      <c r="E143" s="4"/>
      <c r="F143" s="12">
        <f t="shared" si="5"/>
        <v>0</v>
      </c>
      <c r="G143" s="4"/>
      <c r="H143" s="4"/>
      <c r="K143" s="27"/>
    </row>
    <row r="144" spans="1:11" x14ac:dyDescent="0.25">
      <c r="A144" s="7"/>
      <c r="B144" s="4"/>
      <c r="C144" s="4"/>
      <c r="D144" s="4"/>
      <c r="E144" s="4"/>
      <c r="F144" s="12">
        <f t="shared" si="5"/>
        <v>0</v>
      </c>
      <c r="G144" s="4"/>
      <c r="H144" s="4"/>
      <c r="K144" s="27"/>
    </row>
    <row r="145" spans="1:11" x14ac:dyDescent="0.25">
      <c r="A145" s="7"/>
      <c r="B145" s="4"/>
      <c r="C145" s="4"/>
      <c r="D145" s="4"/>
      <c r="E145" s="4"/>
      <c r="F145" s="12">
        <f t="shared" si="5"/>
        <v>0</v>
      </c>
      <c r="G145" s="4"/>
      <c r="H145" s="4"/>
      <c r="K145" s="27"/>
    </row>
    <row r="146" spans="1:11" x14ac:dyDescent="0.25">
      <c r="A146" s="7"/>
      <c r="B146" s="4"/>
      <c r="C146" s="4"/>
      <c r="D146" s="4"/>
      <c r="E146" s="4"/>
      <c r="F146" s="12">
        <f t="shared" si="5"/>
        <v>0</v>
      </c>
      <c r="G146" s="4"/>
      <c r="H146" s="4"/>
      <c r="K146" s="27"/>
    </row>
    <row r="147" spans="1:11" x14ac:dyDescent="0.25">
      <c r="A147" s="7"/>
      <c r="B147" s="4"/>
      <c r="C147" s="4"/>
      <c r="D147" s="4"/>
      <c r="E147" s="4"/>
      <c r="F147" s="12">
        <f t="shared" si="5"/>
        <v>0</v>
      </c>
      <c r="G147" s="4"/>
      <c r="H147" s="4"/>
      <c r="K147" s="27"/>
    </row>
    <row r="148" spans="1:11" x14ac:dyDescent="0.25">
      <c r="A148" s="7"/>
      <c r="B148" s="4"/>
      <c r="C148" s="4"/>
      <c r="D148" s="4"/>
      <c r="E148" s="4"/>
      <c r="F148" s="12">
        <f t="shared" si="5"/>
        <v>0</v>
      </c>
      <c r="G148" s="4"/>
      <c r="H148" s="4"/>
      <c r="K148" s="27"/>
    </row>
    <row r="149" spans="1:11" x14ac:dyDescent="0.25">
      <c r="A149" s="7"/>
      <c r="B149" s="4"/>
      <c r="C149" s="4"/>
      <c r="D149" s="4"/>
      <c r="E149" s="4"/>
      <c r="F149" s="12">
        <f t="shared" si="5"/>
        <v>0</v>
      </c>
      <c r="G149" s="4"/>
      <c r="H149" s="4"/>
      <c r="K149" s="27"/>
    </row>
    <row r="150" spans="1:11" x14ac:dyDescent="0.25">
      <c r="A150" s="7"/>
      <c r="B150" s="4"/>
      <c r="C150" s="4"/>
      <c r="D150" s="4"/>
      <c r="E150" s="4"/>
      <c r="F150" s="12">
        <f t="shared" si="5"/>
        <v>0</v>
      </c>
      <c r="G150" s="4"/>
      <c r="H150" s="4"/>
      <c r="K150" s="27"/>
    </row>
    <row r="151" spans="1:11" x14ac:dyDescent="0.25">
      <c r="A151" s="7"/>
      <c r="B151" s="4"/>
      <c r="C151" s="4"/>
      <c r="D151" s="4"/>
      <c r="E151" s="4"/>
      <c r="F151" s="12">
        <f t="shared" si="5"/>
        <v>0</v>
      </c>
      <c r="G151" s="4"/>
      <c r="H151" s="4"/>
      <c r="K151" s="27"/>
    </row>
    <row r="152" spans="1:11" x14ac:dyDescent="0.25">
      <c r="A152" s="7"/>
      <c r="B152" s="4"/>
      <c r="C152" s="4"/>
      <c r="D152" s="4"/>
      <c r="E152" s="4"/>
      <c r="F152" s="12">
        <f t="shared" si="5"/>
        <v>0</v>
      </c>
      <c r="G152" s="4"/>
      <c r="H152" s="4"/>
      <c r="K152" s="27"/>
    </row>
    <row r="153" spans="1:11" x14ac:dyDescent="0.25">
      <c r="A153" s="7"/>
      <c r="B153" s="4"/>
      <c r="C153" s="4"/>
      <c r="D153" s="4"/>
      <c r="E153" s="4"/>
      <c r="F153" s="12">
        <f t="shared" si="5"/>
        <v>0</v>
      </c>
      <c r="G153" s="4"/>
      <c r="H153" s="4"/>
      <c r="K153" s="27"/>
    </row>
    <row r="154" spans="1:11" x14ac:dyDescent="0.25">
      <c r="A154" s="7"/>
      <c r="B154" s="4"/>
      <c r="C154" s="4"/>
      <c r="D154" s="4"/>
      <c r="E154" s="4"/>
      <c r="F154" s="12">
        <f t="shared" si="5"/>
        <v>0</v>
      </c>
      <c r="G154" s="4"/>
      <c r="H154" s="4"/>
      <c r="K154" s="27"/>
    </row>
    <row r="155" spans="1:11" x14ac:dyDescent="0.25">
      <c r="A155" s="7"/>
      <c r="B155" s="4"/>
      <c r="C155" s="4"/>
      <c r="D155" s="4"/>
      <c r="E155" s="4"/>
      <c r="F155" s="12">
        <f t="shared" si="5"/>
        <v>0</v>
      </c>
      <c r="G155" s="4"/>
      <c r="H155" s="4"/>
      <c r="K155" s="27"/>
    </row>
    <row r="156" spans="1:11" x14ac:dyDescent="0.25">
      <c r="A156" s="7"/>
      <c r="B156" s="4"/>
      <c r="C156" s="4"/>
      <c r="D156" s="4"/>
      <c r="E156" s="4"/>
      <c r="F156" s="12">
        <f t="shared" si="5"/>
        <v>0</v>
      </c>
      <c r="G156" s="4"/>
      <c r="H156" s="4"/>
      <c r="K156" s="27"/>
    </row>
    <row r="157" spans="1:11" x14ac:dyDescent="0.25">
      <c r="A157" s="7"/>
      <c r="B157" s="4"/>
      <c r="C157" s="4"/>
      <c r="D157" s="4"/>
      <c r="E157" s="4"/>
      <c r="F157" s="12">
        <f t="shared" si="5"/>
        <v>0</v>
      </c>
      <c r="G157" s="4"/>
      <c r="H157" s="4"/>
      <c r="K157" s="27"/>
    </row>
    <row r="158" spans="1:11" x14ac:dyDescent="0.25">
      <c r="A158" s="7"/>
      <c r="B158" s="4"/>
      <c r="C158" s="4"/>
      <c r="D158" s="4"/>
      <c r="E158" s="4"/>
      <c r="F158" s="12">
        <f t="shared" si="5"/>
        <v>0</v>
      </c>
      <c r="G158" s="4"/>
      <c r="H158" s="4"/>
      <c r="K158" s="27"/>
    </row>
    <row r="159" spans="1:11" x14ac:dyDescent="0.25">
      <c r="A159" s="7"/>
      <c r="B159" s="4"/>
      <c r="C159" s="4"/>
      <c r="D159" s="4"/>
      <c r="E159" s="4"/>
      <c r="F159" s="12">
        <f t="shared" si="5"/>
        <v>0</v>
      </c>
      <c r="G159" s="4"/>
      <c r="H159" s="4"/>
      <c r="K159" s="27"/>
    </row>
    <row r="160" spans="1:11" x14ac:dyDescent="0.25">
      <c r="A160" s="7"/>
      <c r="B160" s="4"/>
      <c r="C160" s="4"/>
      <c r="D160" s="4"/>
      <c r="E160" s="4"/>
      <c r="F160" s="12">
        <f t="shared" si="5"/>
        <v>0</v>
      </c>
      <c r="G160" s="4"/>
      <c r="H160" s="4"/>
      <c r="K160" s="27"/>
    </row>
    <row r="161" spans="1:11" x14ac:dyDescent="0.25">
      <c r="A161" s="7"/>
      <c r="B161" s="4"/>
      <c r="C161" s="4"/>
      <c r="D161" s="4"/>
      <c r="E161" s="4"/>
      <c r="F161" s="12">
        <f t="shared" si="5"/>
        <v>0</v>
      </c>
      <c r="G161" s="4"/>
      <c r="H161" s="4"/>
      <c r="K161" s="27"/>
    </row>
    <row r="162" spans="1:11" x14ac:dyDescent="0.25">
      <c r="A162" s="7"/>
      <c r="B162" s="4"/>
      <c r="C162" s="4"/>
      <c r="D162" s="4"/>
      <c r="E162" s="4"/>
      <c r="F162" s="12">
        <f t="shared" si="5"/>
        <v>0</v>
      </c>
      <c r="G162" s="4"/>
      <c r="H162" s="4"/>
      <c r="K162" s="27"/>
    </row>
    <row r="163" spans="1:11" x14ac:dyDescent="0.25">
      <c r="A163" s="7"/>
      <c r="B163" s="4"/>
      <c r="C163" s="4"/>
      <c r="D163" s="4"/>
      <c r="E163" s="4"/>
      <c r="F163" s="12">
        <f t="shared" ref="F163:F226" si="6">D163/54</f>
        <v>0</v>
      </c>
      <c r="G163" s="4"/>
      <c r="H163" s="4"/>
      <c r="K163" s="27"/>
    </row>
    <row r="164" spans="1:11" x14ac:dyDescent="0.25">
      <c r="A164" s="7"/>
      <c r="B164" s="4"/>
      <c r="C164" s="4"/>
      <c r="D164" s="4"/>
      <c r="E164" s="4"/>
      <c r="F164" s="12">
        <f t="shared" si="6"/>
        <v>0</v>
      </c>
      <c r="G164" s="4"/>
      <c r="H164" s="4"/>
      <c r="K164" s="27"/>
    </row>
    <row r="165" spans="1:11" x14ac:dyDescent="0.25">
      <c r="A165" s="7"/>
      <c r="B165" s="4"/>
      <c r="C165" s="4"/>
      <c r="D165" s="4"/>
      <c r="E165" s="4"/>
      <c r="F165" s="12">
        <f t="shared" si="6"/>
        <v>0</v>
      </c>
      <c r="G165" s="4"/>
      <c r="H165" s="4"/>
      <c r="K165" s="27"/>
    </row>
    <row r="166" spans="1:11" x14ac:dyDescent="0.25">
      <c r="A166" s="7"/>
      <c r="B166" s="4"/>
      <c r="C166" s="4"/>
      <c r="D166" s="4"/>
      <c r="E166" s="4"/>
      <c r="F166" s="12">
        <f t="shared" si="6"/>
        <v>0</v>
      </c>
      <c r="G166" s="4"/>
      <c r="H166" s="4"/>
      <c r="K166" s="27"/>
    </row>
    <row r="167" spans="1:11" x14ac:dyDescent="0.25">
      <c r="A167" s="7"/>
      <c r="B167" s="4"/>
      <c r="C167" s="4"/>
      <c r="D167" s="4"/>
      <c r="E167" s="4"/>
      <c r="F167" s="12">
        <f t="shared" si="6"/>
        <v>0</v>
      </c>
      <c r="G167" s="4"/>
      <c r="H167" s="4"/>
      <c r="K167" s="27"/>
    </row>
    <row r="168" spans="1:11" x14ac:dyDescent="0.25">
      <c r="A168" s="7"/>
      <c r="B168" s="4"/>
      <c r="C168" s="4"/>
      <c r="D168" s="4"/>
      <c r="E168" s="4"/>
      <c r="F168" s="12">
        <f t="shared" si="6"/>
        <v>0</v>
      </c>
      <c r="G168" s="4"/>
      <c r="H168" s="4"/>
      <c r="K168" s="27"/>
    </row>
    <row r="169" spans="1:11" x14ac:dyDescent="0.25">
      <c r="A169" s="7"/>
      <c r="B169" s="4"/>
      <c r="C169" s="4"/>
      <c r="D169" s="4"/>
      <c r="E169" s="4"/>
      <c r="F169" s="12">
        <f t="shared" si="6"/>
        <v>0</v>
      </c>
      <c r="G169" s="4"/>
      <c r="H169" s="4"/>
      <c r="K169" s="27"/>
    </row>
    <row r="170" spans="1:11" x14ac:dyDescent="0.25">
      <c r="A170" s="7"/>
      <c r="B170" s="4"/>
      <c r="C170" s="4"/>
      <c r="D170" s="4"/>
      <c r="E170" s="4"/>
      <c r="F170" s="12">
        <f t="shared" si="6"/>
        <v>0</v>
      </c>
      <c r="G170" s="4"/>
      <c r="H170" s="4"/>
      <c r="K170" s="27"/>
    </row>
    <row r="171" spans="1:11" x14ac:dyDescent="0.25">
      <c r="A171" s="7"/>
      <c r="B171" s="4"/>
      <c r="C171" s="4"/>
      <c r="D171" s="4"/>
      <c r="E171" s="4"/>
      <c r="F171" s="12">
        <f t="shared" si="6"/>
        <v>0</v>
      </c>
      <c r="G171" s="4"/>
      <c r="H171" s="4"/>
      <c r="K171" s="27"/>
    </row>
    <row r="172" spans="1:11" x14ac:dyDescent="0.25">
      <c r="A172" s="7"/>
      <c r="B172" s="4"/>
      <c r="C172" s="4"/>
      <c r="D172" s="4"/>
      <c r="E172" s="4"/>
      <c r="F172" s="12">
        <f t="shared" si="6"/>
        <v>0</v>
      </c>
      <c r="G172" s="4"/>
      <c r="H172" s="4"/>
      <c r="K172" s="27"/>
    </row>
    <row r="173" spans="1:11" x14ac:dyDescent="0.25">
      <c r="A173" s="7"/>
      <c r="B173" s="4"/>
      <c r="C173" s="4"/>
      <c r="D173" s="4"/>
      <c r="E173" s="4"/>
      <c r="F173" s="12">
        <f t="shared" si="6"/>
        <v>0</v>
      </c>
      <c r="G173" s="4"/>
      <c r="H173" s="4"/>
      <c r="K173" s="27"/>
    </row>
    <row r="174" spans="1:11" x14ac:dyDescent="0.25">
      <c r="A174" s="7"/>
      <c r="B174" s="4"/>
      <c r="C174" s="4"/>
      <c r="D174" s="4"/>
      <c r="E174" s="4"/>
      <c r="F174" s="12">
        <f t="shared" si="6"/>
        <v>0</v>
      </c>
      <c r="G174" s="4"/>
      <c r="H174" s="4"/>
      <c r="K174" s="27"/>
    </row>
    <row r="175" spans="1:11" x14ac:dyDescent="0.25">
      <c r="A175" s="7"/>
      <c r="B175" s="4"/>
      <c r="C175" s="4"/>
      <c r="D175" s="4"/>
      <c r="E175" s="4"/>
      <c r="F175" s="12">
        <f t="shared" si="6"/>
        <v>0</v>
      </c>
      <c r="G175" s="4"/>
      <c r="H175" s="4"/>
      <c r="K175" s="27"/>
    </row>
    <row r="176" spans="1:11" x14ac:dyDescent="0.25">
      <c r="A176" s="7"/>
      <c r="B176" s="4"/>
      <c r="C176" s="4"/>
      <c r="D176" s="4"/>
      <c r="E176" s="4"/>
      <c r="F176" s="12">
        <f t="shared" si="6"/>
        <v>0</v>
      </c>
      <c r="G176" s="4"/>
      <c r="H176" s="4"/>
      <c r="K176" s="27"/>
    </row>
    <row r="177" spans="1:11" x14ac:dyDescent="0.25">
      <c r="A177" s="7"/>
      <c r="B177" s="4"/>
      <c r="C177" s="4"/>
      <c r="D177" s="4"/>
      <c r="E177" s="4"/>
      <c r="F177" s="12">
        <f t="shared" si="6"/>
        <v>0</v>
      </c>
      <c r="G177" s="4"/>
      <c r="H177" s="4"/>
      <c r="K177" s="27"/>
    </row>
    <row r="178" spans="1:11" x14ac:dyDescent="0.25">
      <c r="A178" s="7"/>
      <c r="B178" s="4"/>
      <c r="C178" s="4"/>
      <c r="D178" s="4"/>
      <c r="E178" s="4"/>
      <c r="F178" s="12">
        <f t="shared" si="6"/>
        <v>0</v>
      </c>
      <c r="G178" s="4"/>
      <c r="H178" s="4"/>
      <c r="K178" s="27"/>
    </row>
    <row r="179" spans="1:11" x14ac:dyDescent="0.25">
      <c r="A179" s="7"/>
      <c r="B179" s="4"/>
      <c r="C179" s="4"/>
      <c r="D179" s="4"/>
      <c r="E179" s="4"/>
      <c r="F179" s="12">
        <f t="shared" si="6"/>
        <v>0</v>
      </c>
      <c r="G179" s="4"/>
      <c r="H179" s="4"/>
      <c r="K179" s="27"/>
    </row>
    <row r="180" spans="1:11" x14ac:dyDescent="0.25">
      <c r="A180" s="7"/>
      <c r="B180" s="4"/>
      <c r="C180" s="4"/>
      <c r="D180" s="4"/>
      <c r="E180" s="4"/>
      <c r="F180" s="12">
        <f t="shared" si="6"/>
        <v>0</v>
      </c>
      <c r="G180" s="4"/>
      <c r="H180" s="4"/>
      <c r="K180" s="27"/>
    </row>
    <row r="181" spans="1:11" x14ac:dyDescent="0.25">
      <c r="A181" s="7"/>
      <c r="B181" s="4"/>
      <c r="C181" s="4"/>
      <c r="D181" s="4"/>
      <c r="E181" s="4"/>
      <c r="F181" s="12">
        <f t="shared" si="6"/>
        <v>0</v>
      </c>
      <c r="G181" s="4"/>
      <c r="H181" s="4"/>
      <c r="K181" s="27"/>
    </row>
    <row r="182" spans="1:11" x14ac:dyDescent="0.25">
      <c r="A182" s="7"/>
      <c r="B182" s="4"/>
      <c r="C182" s="4"/>
      <c r="D182" s="4"/>
      <c r="E182" s="4"/>
      <c r="F182" s="12">
        <f t="shared" si="6"/>
        <v>0</v>
      </c>
      <c r="G182" s="4"/>
      <c r="H182" s="4"/>
      <c r="K182" s="27"/>
    </row>
    <row r="183" spans="1:11" x14ac:dyDescent="0.25">
      <c r="A183" s="7"/>
      <c r="B183" s="4"/>
      <c r="C183" s="4"/>
      <c r="D183" s="4"/>
      <c r="E183" s="4"/>
      <c r="F183" s="12">
        <f t="shared" si="6"/>
        <v>0</v>
      </c>
      <c r="G183" s="4"/>
      <c r="H183" s="4"/>
      <c r="K183" s="27"/>
    </row>
    <row r="184" spans="1:11" x14ac:dyDescent="0.25">
      <c r="A184" s="7"/>
      <c r="B184" s="4"/>
      <c r="C184" s="4"/>
      <c r="D184" s="4"/>
      <c r="E184" s="4"/>
      <c r="F184" s="12">
        <f t="shared" si="6"/>
        <v>0</v>
      </c>
      <c r="G184" s="4"/>
      <c r="H184" s="4"/>
      <c r="K184" s="27"/>
    </row>
    <row r="185" spans="1:11" x14ac:dyDescent="0.25">
      <c r="A185" s="7"/>
      <c r="B185" s="4"/>
      <c r="C185" s="4"/>
      <c r="D185" s="4"/>
      <c r="E185" s="4"/>
      <c r="F185" s="12">
        <f t="shared" si="6"/>
        <v>0</v>
      </c>
      <c r="G185" s="4"/>
      <c r="H185" s="4"/>
      <c r="K185" s="27"/>
    </row>
    <row r="186" spans="1:11" x14ac:dyDescent="0.25">
      <c r="A186" s="7"/>
      <c r="B186" s="4"/>
      <c r="C186" s="4"/>
      <c r="D186" s="4"/>
      <c r="E186" s="4"/>
      <c r="F186" s="12">
        <f t="shared" si="6"/>
        <v>0</v>
      </c>
      <c r="G186" s="4"/>
      <c r="H186" s="4"/>
      <c r="K186" s="27"/>
    </row>
    <row r="187" spans="1:11" x14ac:dyDescent="0.25">
      <c r="A187" s="7"/>
      <c r="B187" s="4"/>
      <c r="C187" s="4"/>
      <c r="D187" s="4"/>
      <c r="E187" s="4"/>
      <c r="F187" s="12">
        <f t="shared" si="6"/>
        <v>0</v>
      </c>
      <c r="G187" s="4"/>
      <c r="H187" s="4"/>
      <c r="K187" s="27"/>
    </row>
    <row r="188" spans="1:11" x14ac:dyDescent="0.25">
      <c r="A188" s="7"/>
      <c r="B188" s="4"/>
      <c r="C188" s="4"/>
      <c r="D188" s="4"/>
      <c r="E188" s="4"/>
      <c r="F188" s="12">
        <f t="shared" si="6"/>
        <v>0</v>
      </c>
      <c r="G188" s="4"/>
      <c r="H188" s="4"/>
      <c r="K188" s="27"/>
    </row>
    <row r="189" spans="1:11" x14ac:dyDescent="0.25">
      <c r="A189" s="7"/>
      <c r="B189" s="4"/>
      <c r="C189" s="4"/>
      <c r="D189" s="4"/>
      <c r="E189" s="4"/>
      <c r="F189" s="12">
        <f t="shared" si="6"/>
        <v>0</v>
      </c>
      <c r="G189" s="4"/>
      <c r="H189" s="4"/>
      <c r="K189" s="27"/>
    </row>
    <row r="190" spans="1:11" x14ac:dyDescent="0.25">
      <c r="A190" s="7"/>
      <c r="B190" s="4"/>
      <c r="C190" s="4"/>
      <c r="D190" s="4"/>
      <c r="E190" s="4"/>
      <c r="F190" s="12">
        <f t="shared" si="6"/>
        <v>0</v>
      </c>
      <c r="G190" s="4"/>
      <c r="H190" s="4"/>
      <c r="K190" s="27"/>
    </row>
    <row r="191" spans="1:11" x14ac:dyDescent="0.25">
      <c r="A191" s="7"/>
      <c r="B191" s="4"/>
      <c r="C191" s="4"/>
      <c r="D191" s="4"/>
      <c r="E191" s="4"/>
      <c r="F191" s="12">
        <f t="shared" si="6"/>
        <v>0</v>
      </c>
      <c r="G191" s="4"/>
      <c r="H191" s="4"/>
      <c r="K191" s="27"/>
    </row>
    <row r="192" spans="1:11" x14ac:dyDescent="0.25">
      <c r="A192" s="7"/>
      <c r="B192" s="4"/>
      <c r="C192" s="4"/>
      <c r="D192" s="4"/>
      <c r="E192" s="4"/>
      <c r="F192" s="12">
        <f t="shared" si="6"/>
        <v>0</v>
      </c>
      <c r="G192" s="4"/>
      <c r="H192" s="4"/>
      <c r="K192" s="27"/>
    </row>
    <row r="193" spans="1:11" x14ac:dyDescent="0.25">
      <c r="A193" s="7"/>
      <c r="B193" s="4"/>
      <c r="C193" s="4"/>
      <c r="D193" s="4"/>
      <c r="E193" s="4"/>
      <c r="F193" s="12">
        <f t="shared" si="6"/>
        <v>0</v>
      </c>
      <c r="G193" s="4"/>
      <c r="H193" s="4"/>
      <c r="K193" s="27"/>
    </row>
    <row r="194" spans="1:11" x14ac:dyDescent="0.25">
      <c r="A194" s="7"/>
      <c r="B194" s="4"/>
      <c r="C194" s="4"/>
      <c r="D194" s="4"/>
      <c r="E194" s="4"/>
      <c r="F194" s="12">
        <f t="shared" si="6"/>
        <v>0</v>
      </c>
      <c r="G194" s="4"/>
      <c r="H194" s="4"/>
      <c r="K194" s="27"/>
    </row>
    <row r="195" spans="1:11" x14ac:dyDescent="0.25">
      <c r="A195" s="7"/>
      <c r="B195" s="4"/>
      <c r="C195" s="4"/>
      <c r="D195" s="4"/>
      <c r="E195" s="4"/>
      <c r="F195" s="12">
        <f t="shared" si="6"/>
        <v>0</v>
      </c>
      <c r="G195" s="4"/>
      <c r="H195" s="4"/>
      <c r="K195" s="27"/>
    </row>
    <row r="196" spans="1:11" x14ac:dyDescent="0.25">
      <c r="A196" s="7"/>
      <c r="B196" s="4"/>
      <c r="C196" s="4"/>
      <c r="D196" s="4"/>
      <c r="E196" s="4"/>
      <c r="F196" s="12">
        <f t="shared" si="6"/>
        <v>0</v>
      </c>
      <c r="G196" s="4"/>
      <c r="H196" s="4"/>
      <c r="K196" s="27"/>
    </row>
    <row r="197" spans="1:11" x14ac:dyDescent="0.25">
      <c r="A197" s="7"/>
      <c r="B197" s="4"/>
      <c r="C197" s="4"/>
      <c r="D197" s="4"/>
      <c r="E197" s="4"/>
      <c r="F197" s="12">
        <f t="shared" si="6"/>
        <v>0</v>
      </c>
      <c r="G197" s="4"/>
      <c r="H197" s="4"/>
      <c r="K197" s="27"/>
    </row>
    <row r="198" spans="1:11" x14ac:dyDescent="0.25">
      <c r="A198" s="7"/>
      <c r="B198" s="4"/>
      <c r="C198" s="4"/>
      <c r="D198" s="4"/>
      <c r="E198" s="4"/>
      <c r="F198" s="12">
        <f t="shared" si="6"/>
        <v>0</v>
      </c>
      <c r="G198" s="4"/>
      <c r="H198" s="4"/>
      <c r="K198" s="27"/>
    </row>
    <row r="199" spans="1:11" x14ac:dyDescent="0.25">
      <c r="A199" s="7"/>
      <c r="B199" s="4"/>
      <c r="C199" s="4"/>
      <c r="D199" s="4"/>
      <c r="E199" s="4"/>
      <c r="F199" s="12">
        <f t="shared" si="6"/>
        <v>0</v>
      </c>
      <c r="G199" s="4"/>
      <c r="H199" s="4"/>
      <c r="K199" s="27"/>
    </row>
    <row r="200" spans="1:11" x14ac:dyDescent="0.25">
      <c r="A200" s="7"/>
      <c r="B200" s="4"/>
      <c r="C200" s="4"/>
      <c r="D200" s="4"/>
      <c r="E200" s="4"/>
      <c r="F200" s="12">
        <f t="shared" si="6"/>
        <v>0</v>
      </c>
      <c r="G200" s="4"/>
      <c r="H200" s="4"/>
      <c r="K200" s="27"/>
    </row>
    <row r="201" spans="1:11" x14ac:dyDescent="0.25">
      <c r="A201" s="7"/>
      <c r="B201" s="4"/>
      <c r="C201" s="4"/>
      <c r="D201" s="4"/>
      <c r="E201" s="4"/>
      <c r="F201" s="12">
        <f t="shared" si="6"/>
        <v>0</v>
      </c>
      <c r="G201" s="4"/>
      <c r="H201" s="4"/>
      <c r="K201" s="27"/>
    </row>
    <row r="202" spans="1:11" x14ac:dyDescent="0.25">
      <c r="A202" s="7"/>
      <c r="B202" s="4"/>
      <c r="C202" s="4"/>
      <c r="D202" s="4"/>
      <c r="E202" s="4"/>
      <c r="F202" s="12">
        <f t="shared" si="6"/>
        <v>0</v>
      </c>
      <c r="G202" s="4"/>
      <c r="H202" s="4"/>
      <c r="K202" s="27"/>
    </row>
    <row r="203" spans="1:11" x14ac:dyDescent="0.25">
      <c r="A203" s="7"/>
      <c r="B203" s="4"/>
      <c r="C203" s="4"/>
      <c r="D203" s="4"/>
      <c r="E203" s="4"/>
      <c r="F203" s="12">
        <f t="shared" si="6"/>
        <v>0</v>
      </c>
      <c r="G203" s="4"/>
      <c r="H203" s="4"/>
      <c r="K203" s="27"/>
    </row>
    <row r="204" spans="1:11" x14ac:dyDescent="0.25">
      <c r="A204" s="7"/>
      <c r="B204" s="4"/>
      <c r="C204" s="4"/>
      <c r="D204" s="4"/>
      <c r="E204" s="4"/>
      <c r="F204" s="12">
        <f t="shared" si="6"/>
        <v>0</v>
      </c>
      <c r="G204" s="4"/>
      <c r="H204" s="4"/>
      <c r="K204" s="27"/>
    </row>
    <row r="205" spans="1:11" x14ac:dyDescent="0.25">
      <c r="A205" s="7"/>
      <c r="B205" s="4"/>
      <c r="C205" s="4"/>
      <c r="D205" s="4"/>
      <c r="E205" s="4"/>
      <c r="F205" s="12">
        <f t="shared" si="6"/>
        <v>0</v>
      </c>
      <c r="G205" s="4"/>
      <c r="H205" s="4"/>
      <c r="K205" s="27"/>
    </row>
    <row r="206" spans="1:11" x14ac:dyDescent="0.25">
      <c r="A206" s="7"/>
      <c r="B206" s="4"/>
      <c r="C206" s="4"/>
      <c r="D206" s="4"/>
      <c r="E206" s="4"/>
      <c r="F206" s="12">
        <f t="shared" si="6"/>
        <v>0</v>
      </c>
      <c r="G206" s="4"/>
      <c r="H206" s="4"/>
      <c r="K206" s="27"/>
    </row>
    <row r="207" spans="1:11" x14ac:dyDescent="0.25">
      <c r="A207" s="7"/>
      <c r="B207" s="4"/>
      <c r="C207" s="4"/>
      <c r="D207" s="4"/>
      <c r="E207" s="4"/>
      <c r="F207" s="12">
        <f t="shared" si="6"/>
        <v>0</v>
      </c>
      <c r="G207" s="4"/>
      <c r="H207" s="4"/>
      <c r="K207" s="27"/>
    </row>
    <row r="208" spans="1:11" x14ac:dyDescent="0.25">
      <c r="A208" s="7"/>
      <c r="B208" s="4"/>
      <c r="C208" s="4"/>
      <c r="D208" s="4"/>
      <c r="E208" s="4"/>
      <c r="F208" s="12">
        <f t="shared" si="6"/>
        <v>0</v>
      </c>
      <c r="G208" s="4"/>
      <c r="H208" s="4"/>
      <c r="K208" s="27"/>
    </row>
    <row r="209" spans="1:11" x14ac:dyDescent="0.25">
      <c r="A209" s="7"/>
      <c r="B209" s="4"/>
      <c r="C209" s="4"/>
      <c r="D209" s="4"/>
      <c r="E209" s="4"/>
      <c r="F209" s="12">
        <f t="shared" si="6"/>
        <v>0</v>
      </c>
      <c r="G209" s="4"/>
      <c r="H209" s="4"/>
      <c r="K209" s="27"/>
    </row>
    <row r="210" spans="1:11" x14ac:dyDescent="0.25">
      <c r="A210" s="7"/>
      <c r="B210" s="4"/>
      <c r="C210" s="4"/>
      <c r="D210" s="4"/>
      <c r="E210" s="4"/>
      <c r="F210" s="12">
        <f t="shared" si="6"/>
        <v>0</v>
      </c>
      <c r="G210" s="4"/>
      <c r="H210" s="4"/>
      <c r="K210" s="27"/>
    </row>
    <row r="211" spans="1:11" x14ac:dyDescent="0.25">
      <c r="A211" s="7"/>
      <c r="B211" s="4"/>
      <c r="C211" s="4"/>
      <c r="D211" s="4"/>
      <c r="E211" s="4"/>
      <c r="F211" s="12">
        <f t="shared" si="6"/>
        <v>0</v>
      </c>
      <c r="G211" s="4"/>
      <c r="H211" s="4"/>
      <c r="K211" s="27"/>
    </row>
    <row r="212" spans="1:11" x14ac:dyDescent="0.25">
      <c r="A212" s="7"/>
      <c r="B212" s="4"/>
      <c r="C212" s="4"/>
      <c r="D212" s="4"/>
      <c r="E212" s="4"/>
      <c r="F212" s="12">
        <f t="shared" si="6"/>
        <v>0</v>
      </c>
      <c r="G212" s="4"/>
      <c r="H212" s="4"/>
      <c r="K212" s="27"/>
    </row>
    <row r="213" spans="1:11" x14ac:dyDescent="0.25">
      <c r="A213" s="7"/>
      <c r="B213" s="4"/>
      <c r="C213" s="4"/>
      <c r="D213" s="4"/>
      <c r="E213" s="4"/>
      <c r="F213" s="12">
        <f t="shared" si="6"/>
        <v>0</v>
      </c>
      <c r="G213" s="4"/>
      <c r="H213" s="4"/>
      <c r="K213" s="27"/>
    </row>
    <row r="214" spans="1:11" x14ac:dyDescent="0.25">
      <c r="A214" s="7"/>
      <c r="B214" s="4"/>
      <c r="C214" s="4"/>
      <c r="D214" s="4"/>
      <c r="E214" s="4"/>
      <c r="F214" s="12">
        <f t="shared" si="6"/>
        <v>0</v>
      </c>
      <c r="G214" s="4"/>
      <c r="H214" s="4"/>
      <c r="K214" s="27"/>
    </row>
    <row r="215" spans="1:11" x14ac:dyDescent="0.25">
      <c r="A215" s="7"/>
      <c r="B215" s="4"/>
      <c r="C215" s="4"/>
      <c r="D215" s="4"/>
      <c r="E215" s="4"/>
      <c r="F215" s="12">
        <f t="shared" si="6"/>
        <v>0</v>
      </c>
      <c r="G215" s="4"/>
      <c r="H215" s="4"/>
      <c r="K215" s="27"/>
    </row>
    <row r="216" spans="1:11" x14ac:dyDescent="0.25">
      <c r="A216" s="7"/>
      <c r="B216" s="4"/>
      <c r="C216" s="4"/>
      <c r="D216" s="4"/>
      <c r="E216" s="4"/>
      <c r="F216" s="12">
        <f t="shared" si="6"/>
        <v>0</v>
      </c>
      <c r="G216" s="4"/>
      <c r="H216" s="4"/>
      <c r="K216" s="27"/>
    </row>
    <row r="217" spans="1:11" x14ac:dyDescent="0.25">
      <c r="A217" s="7"/>
      <c r="B217" s="4"/>
      <c r="C217" s="4"/>
      <c r="D217" s="4"/>
      <c r="E217" s="4"/>
      <c r="F217" s="12">
        <f t="shared" si="6"/>
        <v>0</v>
      </c>
      <c r="G217" s="4"/>
      <c r="H217" s="4"/>
      <c r="K217" s="27"/>
    </row>
    <row r="218" spans="1:11" x14ac:dyDescent="0.25">
      <c r="A218" s="7"/>
      <c r="B218" s="4"/>
      <c r="C218" s="4"/>
      <c r="D218" s="4"/>
      <c r="E218" s="4"/>
      <c r="F218" s="12">
        <f t="shared" si="6"/>
        <v>0</v>
      </c>
      <c r="G218" s="4"/>
      <c r="H218" s="4"/>
      <c r="K218" s="27"/>
    </row>
    <row r="219" spans="1:11" x14ac:dyDescent="0.25">
      <c r="A219" s="7"/>
      <c r="B219" s="4"/>
      <c r="C219" s="4"/>
      <c r="D219" s="4"/>
      <c r="E219" s="4"/>
      <c r="F219" s="12">
        <f t="shared" si="6"/>
        <v>0</v>
      </c>
      <c r="G219" s="4"/>
      <c r="H219" s="4"/>
      <c r="K219" s="27"/>
    </row>
    <row r="220" spans="1:11" x14ac:dyDescent="0.25">
      <c r="A220" s="7"/>
      <c r="B220" s="4"/>
      <c r="C220" s="4"/>
      <c r="D220" s="4"/>
      <c r="E220" s="4"/>
      <c r="F220" s="12">
        <f t="shared" si="6"/>
        <v>0</v>
      </c>
      <c r="G220" s="4"/>
      <c r="H220" s="4"/>
      <c r="K220" s="27"/>
    </row>
    <row r="221" spans="1:11" x14ac:dyDescent="0.25">
      <c r="A221" s="7"/>
      <c r="B221" s="4"/>
      <c r="C221" s="4"/>
      <c r="D221" s="4"/>
      <c r="E221" s="4"/>
      <c r="F221" s="12">
        <f t="shared" si="6"/>
        <v>0</v>
      </c>
      <c r="G221" s="4"/>
      <c r="H221" s="4"/>
      <c r="K221" s="27"/>
    </row>
    <row r="222" spans="1:11" x14ac:dyDescent="0.25">
      <c r="A222" s="7"/>
      <c r="B222" s="4"/>
      <c r="C222" s="4"/>
      <c r="D222" s="4"/>
      <c r="E222" s="4"/>
      <c r="F222" s="12">
        <f t="shared" si="6"/>
        <v>0</v>
      </c>
      <c r="G222" s="4"/>
      <c r="H222" s="4"/>
      <c r="K222" s="27"/>
    </row>
    <row r="223" spans="1:11" x14ac:dyDescent="0.25">
      <c r="A223" s="7"/>
      <c r="B223" s="4"/>
      <c r="C223" s="4"/>
      <c r="D223" s="4"/>
      <c r="E223" s="4"/>
      <c r="F223" s="12">
        <f t="shared" si="6"/>
        <v>0</v>
      </c>
      <c r="G223" s="4"/>
      <c r="H223" s="4"/>
      <c r="K223" s="27"/>
    </row>
    <row r="224" spans="1:11" x14ac:dyDescent="0.25">
      <c r="A224" s="7"/>
      <c r="B224" s="4"/>
      <c r="C224" s="4"/>
      <c r="D224" s="4"/>
      <c r="E224" s="4"/>
      <c r="F224" s="12">
        <f t="shared" si="6"/>
        <v>0</v>
      </c>
      <c r="G224" s="4"/>
      <c r="H224" s="4"/>
      <c r="K224" s="27"/>
    </row>
    <row r="225" spans="1:11" x14ac:dyDescent="0.25">
      <c r="A225" s="7"/>
      <c r="B225" s="4"/>
      <c r="C225" s="4"/>
      <c r="D225" s="4"/>
      <c r="E225" s="4"/>
      <c r="F225" s="12">
        <f t="shared" si="6"/>
        <v>0</v>
      </c>
      <c r="G225" s="4"/>
      <c r="H225" s="4"/>
      <c r="K225" s="27"/>
    </row>
    <row r="226" spans="1:11" x14ac:dyDescent="0.25">
      <c r="A226" s="7"/>
      <c r="B226" s="4"/>
      <c r="C226" s="4"/>
      <c r="D226" s="4"/>
      <c r="E226" s="4"/>
      <c r="F226" s="12">
        <f t="shared" si="6"/>
        <v>0</v>
      </c>
      <c r="G226" s="4"/>
      <c r="H226" s="4"/>
      <c r="K226" s="27"/>
    </row>
    <row r="227" spans="1:11" x14ac:dyDescent="0.25">
      <c r="A227" s="7"/>
      <c r="B227" s="4"/>
      <c r="C227" s="4"/>
      <c r="D227" s="4"/>
      <c r="E227" s="4"/>
      <c r="F227" s="12">
        <f t="shared" ref="F227:F240" si="7">D227/54</f>
        <v>0</v>
      </c>
      <c r="G227" s="4"/>
      <c r="H227" s="4"/>
      <c r="K227" s="27"/>
    </row>
    <row r="228" spans="1:11" x14ac:dyDescent="0.25">
      <c r="A228" s="7"/>
      <c r="B228" s="4"/>
      <c r="C228" s="4"/>
      <c r="D228" s="4"/>
      <c r="E228" s="4"/>
      <c r="F228" s="12">
        <f t="shared" si="7"/>
        <v>0</v>
      </c>
      <c r="G228" s="4"/>
      <c r="H228" s="4"/>
      <c r="K228" s="27"/>
    </row>
    <row r="229" spans="1:11" x14ac:dyDescent="0.25">
      <c r="A229" s="7"/>
      <c r="B229" s="4"/>
      <c r="C229" s="4"/>
      <c r="D229" s="4"/>
      <c r="E229" s="4"/>
      <c r="F229" s="12">
        <f t="shared" si="7"/>
        <v>0</v>
      </c>
      <c r="G229" s="4"/>
      <c r="H229" s="4"/>
      <c r="K229" s="27"/>
    </row>
    <row r="230" spans="1:11" x14ac:dyDescent="0.25">
      <c r="A230" s="7"/>
      <c r="B230" s="4"/>
      <c r="C230" s="4"/>
      <c r="D230" s="4"/>
      <c r="E230" s="4"/>
      <c r="F230" s="12">
        <f t="shared" si="7"/>
        <v>0</v>
      </c>
      <c r="G230" s="4"/>
      <c r="H230" s="4"/>
      <c r="K230" s="27"/>
    </row>
    <row r="231" spans="1:11" x14ac:dyDescent="0.25">
      <c r="A231" s="7"/>
      <c r="B231" s="4"/>
      <c r="C231" s="4"/>
      <c r="D231" s="4"/>
      <c r="E231" s="4"/>
      <c r="F231" s="12">
        <f t="shared" si="7"/>
        <v>0</v>
      </c>
      <c r="G231" s="4"/>
      <c r="H231" s="4"/>
      <c r="K231" s="27"/>
    </row>
    <row r="232" spans="1:11" x14ac:dyDescent="0.25">
      <c r="A232" s="7"/>
      <c r="B232" s="4"/>
      <c r="C232" s="4"/>
      <c r="D232" s="4"/>
      <c r="E232" s="4"/>
      <c r="F232" s="12">
        <f t="shared" si="7"/>
        <v>0</v>
      </c>
      <c r="G232" s="4"/>
      <c r="H232" s="4"/>
      <c r="K232" s="27"/>
    </row>
    <row r="233" spans="1:11" x14ac:dyDescent="0.25">
      <c r="A233" s="7"/>
      <c r="B233" s="4"/>
      <c r="C233" s="4"/>
      <c r="D233" s="4"/>
      <c r="E233" s="4"/>
      <c r="F233" s="12">
        <f t="shared" si="7"/>
        <v>0</v>
      </c>
      <c r="G233" s="4"/>
      <c r="H233" s="4"/>
      <c r="K233" s="27"/>
    </row>
    <row r="234" spans="1:11" x14ac:dyDescent="0.25">
      <c r="A234" s="7"/>
      <c r="B234" s="4"/>
      <c r="C234" s="4"/>
      <c r="D234" s="4"/>
      <c r="E234" s="4"/>
      <c r="F234" s="12">
        <f t="shared" si="7"/>
        <v>0</v>
      </c>
      <c r="G234" s="4"/>
      <c r="H234" s="4"/>
      <c r="K234" s="27"/>
    </row>
    <row r="235" spans="1:11" x14ac:dyDescent="0.25">
      <c r="A235" s="7"/>
      <c r="B235" s="4"/>
      <c r="C235" s="4"/>
      <c r="D235" s="4"/>
      <c r="E235" s="4"/>
      <c r="F235" s="12">
        <f t="shared" si="7"/>
        <v>0</v>
      </c>
      <c r="G235" s="4"/>
      <c r="H235" s="4"/>
      <c r="K235" s="27"/>
    </row>
    <row r="236" spans="1:11" x14ac:dyDescent="0.25">
      <c r="A236" s="7"/>
      <c r="B236" s="4"/>
      <c r="C236" s="4"/>
      <c r="D236" s="4"/>
      <c r="E236" s="4"/>
      <c r="F236" s="12">
        <f t="shared" si="7"/>
        <v>0</v>
      </c>
      <c r="G236" s="4"/>
      <c r="H236" s="4"/>
      <c r="K236" s="27"/>
    </row>
    <row r="237" spans="1:11" x14ac:dyDescent="0.25">
      <c r="A237" s="7"/>
      <c r="B237" s="4"/>
      <c r="C237" s="4"/>
      <c r="D237" s="4"/>
      <c r="E237" s="4"/>
      <c r="F237" s="12">
        <f t="shared" si="7"/>
        <v>0</v>
      </c>
      <c r="G237" s="4"/>
      <c r="H237" s="4"/>
      <c r="K237" s="27"/>
    </row>
    <row r="238" spans="1:11" x14ac:dyDescent="0.25">
      <c r="A238" s="7"/>
      <c r="B238" s="4"/>
      <c r="C238" s="4"/>
      <c r="D238" s="4"/>
      <c r="E238" s="4"/>
      <c r="F238" s="12">
        <f t="shared" si="7"/>
        <v>0</v>
      </c>
      <c r="G238" s="4"/>
      <c r="H238" s="4"/>
      <c r="K238" s="27"/>
    </row>
    <row r="239" spans="1:11" x14ac:dyDescent="0.25">
      <c r="A239" s="7"/>
      <c r="B239" s="4"/>
      <c r="C239" s="4"/>
      <c r="D239" s="4"/>
      <c r="E239" s="4"/>
      <c r="F239" s="12">
        <f t="shared" si="7"/>
        <v>0</v>
      </c>
      <c r="G239" s="4"/>
      <c r="H239" s="4"/>
      <c r="K239" s="27"/>
    </row>
    <row r="240" spans="1:11" x14ac:dyDescent="0.25">
      <c r="A240" s="7"/>
      <c r="B240" s="4"/>
      <c r="C240" s="4"/>
      <c r="D240" s="4"/>
      <c r="E240" s="4"/>
      <c r="F240" s="12">
        <f t="shared" si="7"/>
        <v>0</v>
      </c>
      <c r="G240" s="4"/>
      <c r="H240" s="4"/>
      <c r="K240" s="27"/>
    </row>
    <row r="241" spans="3:4" x14ac:dyDescent="0.25">
      <c r="C241" s="1" t="s">
        <v>61</v>
      </c>
      <c r="D241">
        <f>SUMIFS($D$34:$D$299,$E$34:$E$299, "Yes")</f>
        <v>87</v>
      </c>
    </row>
    <row r="242" spans="3:4" x14ac:dyDescent="0.25">
      <c r="C242" s="1" t="s">
        <v>62</v>
      </c>
      <c r="D242">
        <f>_xlfn.MINIFS($D$34:$D$299,$E$34:$E$299, "Yes")</f>
        <v>41</v>
      </c>
    </row>
  </sheetData>
  <mergeCells count="2">
    <mergeCell ref="G33:H33"/>
    <mergeCell ref="G27:I27"/>
  </mergeCells>
  <conditionalFormatting sqref="E34:E343">
    <cfRule type="containsText" dxfId="50" priority="69" operator="containsText" text="Yes">
      <formula>NOT(ISERROR(SEARCH("Yes",E34)))</formula>
    </cfRule>
    <cfRule type="containsText" dxfId="49" priority="70" operator="containsText" text="No">
      <formula>NOT(ISERROR(SEARCH("No",E34)))</formula>
    </cfRule>
  </conditionalFormatting>
  <conditionalFormatting sqref="D4:D27">
    <cfRule type="cellIs" dxfId="48" priority="55" operator="between">
      <formula>1</formula>
      <formula>2</formula>
    </cfRule>
    <cfRule type="cellIs" dxfId="47" priority="56" operator="greaterThan">
      <formula>2</formula>
    </cfRule>
    <cfRule type="cellIs" dxfId="46" priority="67" operator="greaterThan">
      <formula>2</formula>
    </cfRule>
    <cfRule type="cellIs" dxfId="45" priority="68" operator="equal">
      <formula>1</formula>
    </cfRule>
  </conditionalFormatting>
  <conditionalFormatting sqref="I4:I10">
    <cfRule type="cellIs" dxfId="44" priority="65" operator="greaterThanOrEqual">
      <formula>1</formula>
    </cfRule>
    <cfRule type="cellIs" dxfId="43" priority="66" operator="lessThan">
      <formula>1</formula>
    </cfRule>
  </conditionalFormatting>
  <conditionalFormatting sqref="C4:C27">
    <cfRule type="cellIs" priority="53" stopIfTrue="1" operator="equal">
      <formula>0</formula>
    </cfRule>
    <cfRule type="colorScale" priority="54">
      <colorScale>
        <cfvo type="formula" val="$O$3"/>
        <cfvo type="formula" val="$O$4"/>
        <cfvo type="max"/>
        <color rgb="FFF8696B"/>
        <color rgb="FFFFEB84"/>
        <color rgb="FF63BE7B"/>
      </colorScale>
    </cfRule>
  </conditionalFormatting>
  <conditionalFormatting sqref="A34:A240">
    <cfRule type="containsText" dxfId="42" priority="51" operator="containsText" text="(COT)">
      <formula>NOT(ISERROR(SEARCH("(COT)",A34)))</formula>
    </cfRule>
  </conditionalFormatting>
  <conditionalFormatting sqref="I4">
    <cfRule type="cellIs" dxfId="41" priority="50" operator="greaterThan">
      <formula>2</formula>
    </cfRule>
  </conditionalFormatting>
  <conditionalFormatting sqref="I29">
    <cfRule type="containsText" dxfId="40" priority="43" operator="containsText" text="No">
      <formula>NOT(ISERROR(SEARCH("No",I29)))</formula>
    </cfRule>
  </conditionalFormatting>
  <conditionalFormatting sqref="I29">
    <cfRule type="containsText" dxfId="39" priority="42" operator="containsText" text="Yes">
      <formula>NOT(ISERROR(SEARCH("Yes",I29)))</formula>
    </cfRule>
  </conditionalFormatting>
  <conditionalFormatting sqref="S10">
    <cfRule type="cellIs" dxfId="38" priority="18" operator="greaterThan">
      <formula>4</formula>
    </cfRule>
  </conditionalFormatting>
  <conditionalFormatting sqref="R4:R9">
    <cfRule type="cellIs" dxfId="37" priority="40" operator="greaterThanOrEqual">
      <formula>1</formula>
    </cfRule>
    <cfRule type="cellIs" dxfId="36" priority="41" operator="lessThan">
      <formula>1</formula>
    </cfRule>
  </conditionalFormatting>
  <conditionalFormatting sqref="R10">
    <cfRule type="cellIs" dxfId="35" priority="37" operator="between">
      <formula>2</formula>
      <formula>4</formula>
    </cfRule>
    <cfRule type="cellIs" dxfId="34" priority="38" operator="greaterThan">
      <formula>4</formula>
    </cfRule>
    <cfRule type="cellIs" dxfId="33" priority="39" operator="lessThan">
      <formula>2</formula>
    </cfRule>
  </conditionalFormatting>
  <conditionalFormatting sqref="R4">
    <cfRule type="cellIs" dxfId="32" priority="36" operator="greaterThan">
      <formula>2</formula>
    </cfRule>
  </conditionalFormatting>
  <conditionalFormatting sqref="R5">
    <cfRule type="cellIs" dxfId="31" priority="35" operator="greaterThan">
      <formula>2</formula>
    </cfRule>
  </conditionalFormatting>
  <conditionalFormatting sqref="R6">
    <cfRule type="cellIs" dxfId="30" priority="34" operator="greaterThan">
      <formula>2</formula>
    </cfRule>
  </conditionalFormatting>
  <conditionalFormatting sqref="R7">
    <cfRule type="cellIs" dxfId="29" priority="33" operator="greaterThan">
      <formula>2</formula>
    </cfRule>
  </conditionalFormatting>
  <conditionalFormatting sqref="R8">
    <cfRule type="cellIs" dxfId="28" priority="32" operator="greaterThan">
      <formula>2</formula>
    </cfRule>
  </conditionalFormatting>
  <conditionalFormatting sqref="R9">
    <cfRule type="cellIs" dxfId="27" priority="31" operator="greaterThan">
      <formula>2</formula>
    </cfRule>
  </conditionalFormatting>
  <conditionalFormatting sqref="R10">
    <cfRule type="cellIs" dxfId="26" priority="30" operator="greaterThan">
      <formula>4</formula>
    </cfRule>
  </conditionalFormatting>
  <conditionalFormatting sqref="S4:S9">
    <cfRule type="cellIs" dxfId="25" priority="28" operator="greaterThanOrEqual">
      <formula>1</formula>
    </cfRule>
    <cfRule type="cellIs" dxfId="24" priority="29" operator="lessThan">
      <formula>1</formula>
    </cfRule>
  </conditionalFormatting>
  <conditionalFormatting sqref="S10">
    <cfRule type="cellIs" dxfId="23" priority="25" operator="between">
      <formula>2</formula>
      <formula>4</formula>
    </cfRule>
    <cfRule type="cellIs" dxfId="22" priority="26" operator="greaterThan">
      <formula>4</formula>
    </cfRule>
    <cfRule type="cellIs" dxfId="21" priority="27" operator="lessThan">
      <formula>2</formula>
    </cfRule>
  </conditionalFormatting>
  <conditionalFormatting sqref="S4">
    <cfRule type="cellIs" dxfId="20" priority="24" operator="greaterThan">
      <formula>2</formula>
    </cfRule>
  </conditionalFormatting>
  <conditionalFormatting sqref="S5">
    <cfRule type="cellIs" dxfId="19" priority="23" operator="greaterThan">
      <formula>2</formula>
    </cfRule>
  </conditionalFormatting>
  <conditionalFormatting sqref="S6">
    <cfRule type="cellIs" dxfId="18" priority="22" operator="greaterThan">
      <formula>2</formula>
    </cfRule>
  </conditionalFormatting>
  <conditionalFormatting sqref="S7">
    <cfRule type="cellIs" dxfId="17" priority="21" operator="greaterThan">
      <formula>2</formula>
    </cfRule>
  </conditionalFormatting>
  <conditionalFormatting sqref="S8">
    <cfRule type="cellIs" dxfId="16" priority="20" operator="greaterThan">
      <formula>2</formula>
    </cfRule>
  </conditionalFormatting>
  <conditionalFormatting sqref="S9">
    <cfRule type="cellIs" dxfId="15" priority="19" operator="greaterThan">
      <formula>2</formula>
    </cfRule>
  </conditionalFormatting>
  <conditionalFormatting sqref="I10">
    <cfRule type="cellIs" dxfId="14" priority="16" operator="greaterThan">
      <formula>4</formula>
    </cfRule>
  </conditionalFormatting>
  <conditionalFormatting sqref="I5:I10">
    <cfRule type="cellIs" dxfId="13" priority="15" operator="greaterThan">
      <formula>2</formula>
    </cfRule>
  </conditionalFormatting>
  <conditionalFormatting sqref="A34:A240">
    <cfRule type="containsText" dxfId="12" priority="14" operator="containsText" text="(REVIEW)">
      <formula>NOT(ISERROR(SEARCH("(REVIEW)",A34)))</formula>
    </cfRule>
  </conditionalFormatting>
  <conditionalFormatting sqref="T10">
    <cfRule type="cellIs" dxfId="11" priority="1" operator="greaterThan">
      <formula>4</formula>
    </cfRule>
  </conditionalFormatting>
  <conditionalFormatting sqref="T4:T9">
    <cfRule type="cellIs" dxfId="10" priority="11" operator="greaterThanOrEqual">
      <formula>1</formula>
    </cfRule>
    <cfRule type="cellIs" dxfId="9" priority="12" operator="lessThan">
      <formula>1</formula>
    </cfRule>
  </conditionalFormatting>
  <conditionalFormatting sqref="T10">
    <cfRule type="cellIs" dxfId="8" priority="8" operator="between">
      <formula>2</formula>
      <formula>4</formula>
    </cfRule>
    <cfRule type="cellIs" dxfId="7" priority="9" operator="greaterThan">
      <formula>4</formula>
    </cfRule>
    <cfRule type="cellIs" dxfId="6" priority="10" operator="lessThan">
      <formula>2</formula>
    </cfRule>
  </conditionalFormatting>
  <conditionalFormatting sqref="T4">
    <cfRule type="cellIs" dxfId="5" priority="7" operator="greaterThan">
      <formula>2</formula>
    </cfRule>
  </conditionalFormatting>
  <conditionalFormatting sqref="T5">
    <cfRule type="cellIs" dxfId="4" priority="6" operator="greaterThan">
      <formula>2</formula>
    </cfRule>
  </conditionalFormatting>
  <conditionalFormatting sqref="T6">
    <cfRule type="cellIs" dxfId="3" priority="5" operator="greaterThan">
      <formula>2</formula>
    </cfRule>
  </conditionalFormatting>
  <conditionalFormatting sqref="T7">
    <cfRule type="cellIs" dxfId="2" priority="4" operator="greaterThan">
      <formula>2</formula>
    </cfRule>
  </conditionalFormatting>
  <conditionalFormatting sqref="T8">
    <cfRule type="cellIs" dxfId="1" priority="3" operator="greaterThan">
      <formula>2</formula>
    </cfRule>
  </conditionalFormatting>
  <conditionalFormatting sqref="T9">
    <cfRule type="cellIs" dxfId="0" priority="2" operator="greaterThan">
      <formula>2</formula>
    </cfRule>
  </conditionalFormatting>
  <dataValidations count="3">
    <dataValidation type="list" allowBlank="1" showInputMessage="1" showErrorMessage="1" sqref="C243:C358 C34:C240" xr:uid="{DDB7CC93-7292-9A41-A153-F5213E0E1741}">
      <formula1>$A$4:$A$27</formula1>
    </dataValidation>
    <dataValidation type="list" allowBlank="1" showInputMessage="1" showErrorMessage="1" sqref="G34:H240 B34:B486" xr:uid="{B2CB3E9A-C97D-D34C-BB4B-2EED04F03CEA}">
      <formula1>$G$4:$G$10</formula1>
    </dataValidation>
    <dataValidation type="list" allowBlank="1" showInputMessage="1" showErrorMessage="1" sqref="E34:E49 E51:E52 E54:E240" xr:uid="{A96F4DF1-F5E8-C649-A372-E12B71AAF4C4}">
      <formula1>$X$4:$X$5</formula1>
    </dataValidation>
  </dataValidations>
  <hyperlinks>
    <hyperlink ref="A29" r:id="rId1" xr:uid="{47DF29EB-CC25-45A5-8CF1-3E01B2F16356}"/>
    <hyperlink ref="A30" location="'User Guide'!A1" display="See User Guide below for more information on how to use" xr:uid="{7769955E-154C-4F53-8B90-D7E8CF10FE50}"/>
  </hyperlinks>
  <pageMargins left="0.7" right="0.7" top="0.75" bottom="0.75" header="0.3" footer="0.3"/>
  <pageSetup paperSize="9" orientation="portrait" horizontalDpi="4294967293"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FF86D-47FC-4CAE-B4BE-E5615B74F249}">
  <dimension ref="O5:R29"/>
  <sheetViews>
    <sheetView topLeftCell="A4" workbookViewId="0">
      <selection activeCell="O29" sqref="O29:Q29"/>
    </sheetView>
  </sheetViews>
  <sheetFormatPr defaultColWidth="8.875" defaultRowHeight="15.75" x14ac:dyDescent="0.25"/>
  <sheetData>
    <row r="5" spans="15:18" ht="21" x14ac:dyDescent="0.35">
      <c r="P5" s="30"/>
      <c r="Q5" s="30"/>
      <c r="R5" s="30"/>
    </row>
    <row r="10" spans="15:18" ht="16.5" thickBot="1" x14ac:dyDescent="0.3"/>
    <row r="11" spans="15:18" ht="21.75" thickBot="1" x14ac:dyDescent="0.4">
      <c r="O11" s="34" t="s">
        <v>69</v>
      </c>
      <c r="P11" s="35"/>
      <c r="Q11" s="36"/>
    </row>
    <row r="28" spans="15:17" ht="16.5" thickBot="1" x14ac:dyDescent="0.3"/>
    <row r="29" spans="15:17" ht="21.75" thickBot="1" x14ac:dyDescent="0.4">
      <c r="O29" s="34" t="s">
        <v>68</v>
      </c>
      <c r="P29" s="35"/>
      <c r="Q29" s="36"/>
    </row>
  </sheetData>
  <mergeCells count="2">
    <mergeCell ref="O29:Q29"/>
    <mergeCell ref="O11:Q11"/>
  </mergeCells>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RCA Cases</vt:lpstr>
      <vt:lpstr>User Guide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Chris Davies</dc:creator>
  <cp:keywords/>
  <dc:description/>
  <cp:lastModifiedBy>Davies Christopher</cp:lastModifiedBy>
  <cp:revision/>
  <dcterms:created xsi:type="dcterms:W3CDTF">2020-11-18T18:09:57Z</dcterms:created>
  <dcterms:modified xsi:type="dcterms:W3CDTF">2021-04-16T14:16:40Z</dcterms:modified>
  <cp:category/>
  <cp:contentStatus/>
</cp:coreProperties>
</file>